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187" activeTab="0"/>
  </bookViews>
  <sheets>
    <sheet name="uputstvo" sheetId="1" r:id="rId1"/>
    <sheet name="primer" sheetId="2" r:id="rId2"/>
    <sheet name="Sheet8" sheetId="3" r:id="rId3"/>
    <sheet name="Sheet7" sheetId="4" r:id="rId4"/>
    <sheet name="status po  PS" sheetId="5" r:id="rId5"/>
    <sheet name="formule" sheetId="6" r:id="rId6"/>
    <sheet name="Sheet2" sheetId="7" r:id="rId7"/>
    <sheet name="Sheet3" sheetId="8" r:id="rId8"/>
    <sheet name="Compatibility Report" sheetId="9" r:id="rId9"/>
    <sheet name="Sheet1" sheetId="10" r:id="rId10"/>
    <sheet name="Sheet4" sheetId="11" r:id="rId11"/>
    <sheet name="Sheet5" sheetId="12" r:id="rId12"/>
    <sheet name="Sheet6" sheetId="13" r:id="rId13"/>
  </sheets>
  <definedNames>
    <definedName name="_xlfn.BAHTTEXT" hidden="1">#NAME?</definedName>
    <definedName name="_xlfn.COUNTIFS" hidden="1">#NAME?</definedName>
    <definedName name="Br_dir._kontakata_do_meseca_izveštavanja">'primer'!$G$14:$G$135</definedName>
    <definedName name="Br_dir._kontakata_u_mesecu_izveštavanja">'primer'!$H$14:$H$135</definedName>
    <definedName name="broj_dece">'primer'!$D$14:$D$135</definedName>
    <definedName name="broj_monitoring_poseta_nakon_zavrsetka">'primer'!$Q$14:$Q$135</definedName>
    <definedName name="datum_inicijalnog_sastanka">'primer'!$K$14:$K$135</definedName>
    <definedName name="datum_monitoring_nakon_6_meseci">'primer'!$R$14:$R$135</definedName>
    <definedName name="datum_prijema">'primer'!$J$14:$J$135</definedName>
    <definedName name="Planirano_trajanje_PP_u_mesecima">'primer'!$N$14:$N$135</definedName>
    <definedName name="Ponovljena_usluga">'primer'!$E$14:$E$135</definedName>
    <definedName name="Porodice">'primer'!$B$14:$B$135</definedName>
    <definedName name="Porodični_saradnik">'primer'!$A$14:$A$135</definedName>
    <definedName name="revizija_porodičnog_plana__datumi">'primer'!$O$14:$O$135</definedName>
    <definedName name="roditelj_staratelj__broj_odraslih">'primer'!$C$14:$C$135</definedName>
    <definedName name="Status">'primer'!$F$14:$F$135</definedName>
    <definedName name="Ukupno_poseta">'primer'!$I$14:$I$135</definedName>
    <definedName name="Urađen_porodični_plan__datum">'primer'!$M$14:$M$135</definedName>
    <definedName name="Urađena_procena__datum">'primer'!$L$14:$L$135</definedName>
    <definedName name="završna_revizija_porodičnog_plana__datum">'primer'!$P$14:$P$135</definedName>
  </definedNames>
  <calcPr fullCalcOnLoad="1"/>
  <pivotCaches>
    <pivotCache cacheId="2" r:id="rId14"/>
  </pivotCaches>
</workbook>
</file>

<file path=xl/sharedStrings.xml><?xml version="1.0" encoding="utf-8"?>
<sst xmlns="http://schemas.openxmlformats.org/spreadsheetml/2006/main" count="363" uniqueCount="253">
  <si>
    <t>UPUTSTVO</t>
  </si>
  <si>
    <t>Šta evidentiramo?</t>
  </si>
  <si>
    <t xml:space="preserve">Evidencija omogućuje da rukovodilac prati opterećenje po jednom PS i ima pregled eventualnih zastoja u radu sa nekom porodicom, planira raspored novih </t>
  </si>
  <si>
    <t>Evidencija  takođe omogućuje da UNICEF i RZSZ  prate implementaciju usluge kroz nekoliko ključnih pokazatelja</t>
  </si>
  <si>
    <t>Uputstvo za popunjavanje :</t>
  </si>
  <si>
    <t>Ukoliko je aktuelni mesec izveštavanja prvi mesec implementacije kolona K će biti prazna a L sadržati realizovani broj poseta tog meseca</t>
  </si>
  <si>
    <t>Operacionalizacija pojmova</t>
  </si>
  <si>
    <r>
      <t>Broj odraslih</t>
    </r>
    <r>
      <rPr>
        <sz val="10"/>
        <color indexed="8"/>
        <rFont val="Calibri"/>
        <family val="2"/>
      </rPr>
      <t xml:space="preserve"> (radna operacionalizacija):  svi odrasli koji su čl domaćinstva, plus odrasli, član porodice (npr  roditelj koji ne živi u porodici ) </t>
    </r>
  </si>
  <si>
    <t>ukoliko je značajan za dete i biće/je uključen  u rad PS nezavisno od toga što ne živi u kući.</t>
  </si>
  <si>
    <r>
      <t>Broj dece</t>
    </r>
    <r>
      <rPr>
        <sz val="10"/>
        <color indexed="8"/>
        <rFont val="Calibri"/>
        <family val="2"/>
      </rPr>
      <t>: sva deca članovi domaćinstva.  Ukolko  ima dece koja su na smeštaju, upisuju  se u slučaju da postoje aktivnosti sa tom decom u radu PS sa porodicom</t>
    </r>
  </si>
  <si>
    <t>Porodice</t>
  </si>
  <si>
    <t>roditelj/staratelj (broj odraslih)</t>
  </si>
  <si>
    <t>broj dece</t>
  </si>
  <si>
    <t>datum prijema</t>
  </si>
  <si>
    <t>datum inicijalnog sastanka</t>
  </si>
  <si>
    <t>Urađena procena, datum</t>
  </si>
  <si>
    <t>Urađen porodični plan, datum</t>
  </si>
  <si>
    <t>Br dir. kontakata do meseca izveštavanja</t>
  </si>
  <si>
    <t>Br dir. kontakata u mesecu izveštavanja</t>
  </si>
  <si>
    <t>revizija porodičnog plana, datumi</t>
  </si>
  <si>
    <t>završna revizija porodičnog plana, datum</t>
  </si>
  <si>
    <t>aktivno</t>
  </si>
  <si>
    <t>završeno</t>
  </si>
  <si>
    <t>odbijeno</t>
  </si>
  <si>
    <t>Planirano trajanje PP u mesecima</t>
  </si>
  <si>
    <t>Aktivno aktivno</t>
  </si>
  <si>
    <t>Aktivno u zastoju</t>
  </si>
  <si>
    <t>Pasivno prekinuto</t>
  </si>
  <si>
    <t>Pasivno IS prekinuto</t>
  </si>
  <si>
    <t>Pasivno odbijeno</t>
  </si>
  <si>
    <t>Pasivno neaktivirano</t>
  </si>
  <si>
    <t>Aktivno ukupno</t>
  </si>
  <si>
    <t>Pasivno ukupno</t>
  </si>
  <si>
    <t>Pasivno završeno</t>
  </si>
  <si>
    <t>Status</t>
  </si>
  <si>
    <r>
      <t>Porodični saradnik</t>
    </r>
  </si>
  <si>
    <t>Ukup. porodica koris. PS</t>
  </si>
  <si>
    <t>Ukupno upućeno por.</t>
  </si>
  <si>
    <t>Ukupno poseta</t>
  </si>
  <si>
    <t>kako da formatiram ceo sheet</t>
  </si>
  <si>
    <t xml:space="preserve">shift </t>
  </si>
  <si>
    <t>ctrl</t>
  </si>
  <si>
    <t>zajedno</t>
  </si>
  <si>
    <t xml:space="preserve">porodicni saradnik </t>
  </si>
  <si>
    <t>oznaci do kraja nazive kolone</t>
  </si>
  <si>
    <t>shift ctrl zajedno i strelica nadole</t>
  </si>
  <si>
    <t>Evidencija porodica po zaduženom PS i po fazi u stručnom postupku</t>
  </si>
  <si>
    <t>porodica po PS... daje brzi pregled ukupnog broja porodica  / broj porodica u aktuelnom radu, status u radu sa svakom porodicom</t>
  </si>
  <si>
    <t xml:space="preserve">Metodologija: </t>
  </si>
  <si>
    <t>U tabelu se  upisuju podaci o svim porodicama koje su upućene na uslugu i tabela sardži podatke o svim porodicama.</t>
  </si>
  <si>
    <t xml:space="preserve">Radi veće preglednosti na vrhu sheet nalazi se tabela sa formulama koje omogućuju automatsko sabiranje podataka koji se unesu u tabelu i </t>
  </si>
  <si>
    <t xml:space="preserve">omogućava brzi pregled osnovnih podataka o usluzi. </t>
  </si>
  <si>
    <t xml:space="preserve">U redu 1 su podaci o svim upućenim porodicama, u redu 2 o porodicama koje su ušle u uslugu( prema dogovoru, status odbijeni i status neaktivirana se ne računaju kao korisnici) </t>
  </si>
  <si>
    <t xml:space="preserve"> Zavisno od potrebe,filtrirajući/sortirajući   podatke o specifikovanom statusu porodice,pojedinačnom PS isl. Mogu se na ekranu predstaviti i samo željeni/selektovani podaci</t>
  </si>
  <si>
    <t>Svaki realizovan korak u radu upisuje se u odgovarajućoj koloni, kako je naznačeno, ( datum, broj direktnih kontakata)</t>
  </si>
  <si>
    <t xml:space="preserve">Posete realizovane tokom procene i izrade porodičnog plana upisuju se u posebnu kolonu (H). Posete realizovane nakon izrade porodičnog plana upisuju se u </t>
  </si>
  <si>
    <t>kolone L i M tako što se u L upisuje kumulativno , broj svih poseta tokom proteklih meseci intervencije (bez broja poseta tokom procene) , a u M broj poseta u aktuelnom mesecu izveštavanja</t>
  </si>
  <si>
    <t>U koloni N automatski se sabira ukupan broj poseta ( u proceni, do meseca izveštavanja i u aktuelnom mesecu)</t>
  </si>
  <si>
    <r>
      <rPr>
        <b/>
        <sz val="10"/>
        <rFont val="Calibri"/>
        <family val="2"/>
      </rPr>
      <t>Porodični saradnik:</t>
    </r>
    <r>
      <rPr>
        <sz val="10"/>
        <rFont val="Calibri"/>
        <family val="2"/>
      </rPr>
      <t xml:space="preserve"> upisati imei prezime odgovornog PS, za svaku porodicu</t>
    </r>
  </si>
  <si>
    <r>
      <t xml:space="preserve">Broj direktnih kontakata: </t>
    </r>
    <r>
      <rPr>
        <sz val="10"/>
        <rFont val="Calibri"/>
        <family val="2"/>
      </rPr>
      <t>kućna poseta, institucija zajedno sa članom porodice, odlazak u instituciju bez člana porodice, svaki susret sa porodicom/članom porodice</t>
    </r>
  </si>
  <si>
    <t xml:space="preserve">Status: </t>
  </si>
  <si>
    <t>STATUS</t>
  </si>
  <si>
    <t>STATUS specifikovano</t>
  </si>
  <si>
    <t>Operacionalizacija</t>
  </si>
  <si>
    <t>1. aktivno</t>
  </si>
  <si>
    <t>usluga je u toku</t>
  </si>
  <si>
    <t>2. aktivno</t>
  </si>
  <si>
    <t xml:space="preserve">u zastoju </t>
  </si>
  <si>
    <t>to je isto što i stand by, usluga ne bi trebalo da ima ovaj status duže od 3 nedelje, nakon čega dobija novi status</t>
  </si>
  <si>
    <t>3. pasivno</t>
  </si>
  <si>
    <t>Usluga okončana u skaldu sa PP</t>
  </si>
  <si>
    <t>4. pasivno</t>
  </si>
  <si>
    <t>Zahtev, uput  CSR nije prihvacen, nezavisno od razloga odbijanja</t>
  </si>
  <si>
    <t>5. pasivno</t>
  </si>
  <si>
    <t>neaktivirana</t>
  </si>
  <si>
    <t>Zahtev, uput CSR  prihvaćena, nije se realizovao ni inicijalni susret</t>
  </si>
  <si>
    <t>6. pasivno</t>
  </si>
  <si>
    <t xml:space="preserve">IS prekinuto </t>
  </si>
  <si>
    <t>prekinuto nakon Inic sastanka</t>
  </si>
  <si>
    <t>7. pasivno</t>
  </si>
  <si>
    <t xml:space="preserve">prekinuto </t>
  </si>
  <si>
    <t>Prekinuto u toku realizacije</t>
  </si>
  <si>
    <t xml:space="preserve">U tabeli se u koloni za Status u svakom  redu nalazi padajući meni iz kog se bira odgovarajući status porodice. </t>
  </si>
  <si>
    <t>Nove porodice unosite tako što insert novi red na mestu gde želite ili jednostavno upisujete u prvi prazan red</t>
  </si>
  <si>
    <t>aktivno aktivno</t>
  </si>
  <si>
    <t xml:space="preserve">     31.5 2014</t>
  </si>
  <si>
    <t xml:space="preserve">   20.5 2014</t>
  </si>
  <si>
    <t xml:space="preserve">   23.5 2014</t>
  </si>
  <si>
    <t>17.04 2014</t>
  </si>
  <si>
    <t xml:space="preserve">   23.4 2014</t>
  </si>
  <si>
    <t>19.5 2014</t>
  </si>
  <si>
    <t>Compatibility Report for Novi Sad.xls</t>
  </si>
  <si>
    <t>Run on 10.6.2014 10:05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</si>
  <si>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</si>
  <si>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</si>
  <si>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</si>
  <si>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</si>
  <si>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</si>
  <si>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</si>
  <si>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16.4 2014</t>
  </si>
  <si>
    <t xml:space="preserve"> 3.02 2014</t>
  </si>
  <si>
    <t>30.12 2014</t>
  </si>
  <si>
    <t>17.04.2014</t>
  </si>
  <si>
    <t>30.04 2014</t>
  </si>
  <si>
    <t>21.04 2014</t>
  </si>
  <si>
    <t>8.05 2014</t>
  </si>
  <si>
    <t>16.05.2014</t>
  </si>
  <si>
    <t>6.6 2014.</t>
  </si>
  <si>
    <t>20.6 2014</t>
  </si>
  <si>
    <t>27.06 2014</t>
  </si>
  <si>
    <t>16.06 2014</t>
  </si>
  <si>
    <t>20.06 2014</t>
  </si>
  <si>
    <t>20.06 2014.</t>
  </si>
  <si>
    <t>19.06 2014</t>
  </si>
  <si>
    <t>29.06 2014</t>
  </si>
  <si>
    <t>30.06 2014</t>
  </si>
  <si>
    <t>23.06 2014</t>
  </si>
  <si>
    <t>25.06 2014</t>
  </si>
  <si>
    <t>10.7 2014</t>
  </si>
  <si>
    <t>20.08 2014</t>
  </si>
  <si>
    <t>25.08 2014</t>
  </si>
  <si>
    <t>10.09 2014</t>
  </si>
  <si>
    <t>2.09 2014</t>
  </si>
  <si>
    <t>30.09 2014</t>
  </si>
  <si>
    <t>30.09 2014.</t>
  </si>
  <si>
    <t>22.09 2014.</t>
  </si>
  <si>
    <t>22.09 2014</t>
  </si>
  <si>
    <t>26.09 2014.</t>
  </si>
  <si>
    <t>26.09 2014</t>
  </si>
  <si>
    <t>27.08 2014.</t>
  </si>
  <si>
    <t>2.09 2014.</t>
  </si>
  <si>
    <t>pasivno završeno</t>
  </si>
  <si>
    <t>1.09 2014.</t>
  </si>
  <si>
    <t>30.9 2014</t>
  </si>
  <si>
    <t>25.09 2014.</t>
  </si>
  <si>
    <t>24.09 2014</t>
  </si>
  <si>
    <t>20.08.2014</t>
  </si>
  <si>
    <t>24.09.2014</t>
  </si>
  <si>
    <t>01.08.2014</t>
  </si>
  <si>
    <t>17.09.2014</t>
  </si>
  <si>
    <t>pasivno prekinuto</t>
  </si>
  <si>
    <t>pasivno odbijeno</t>
  </si>
  <si>
    <t>30.09.2014</t>
  </si>
  <si>
    <t>12.09.2014</t>
  </si>
  <si>
    <t>2.10 2014.</t>
  </si>
  <si>
    <t>28.10 2014.</t>
  </si>
  <si>
    <t>28.10 2014</t>
  </si>
  <si>
    <t>30.10 2014</t>
  </si>
  <si>
    <t>31.10 2014</t>
  </si>
  <si>
    <t>27.09 2014</t>
  </si>
  <si>
    <t>3.10 2014</t>
  </si>
  <si>
    <t>2.10 2014</t>
  </si>
  <si>
    <t>15.10 2014</t>
  </si>
  <si>
    <t>31.10 2014.</t>
  </si>
  <si>
    <t>29.09 2014.</t>
  </si>
  <si>
    <t>21.11 2014.</t>
  </si>
  <si>
    <t>28.11 2014.</t>
  </si>
  <si>
    <t>12.11 2014.</t>
  </si>
  <si>
    <t>14.11 2014.</t>
  </si>
  <si>
    <t>20.11 2014.</t>
  </si>
  <si>
    <t>17.11 2014.</t>
  </si>
  <si>
    <t>27.11 2014.</t>
  </si>
  <si>
    <t>10.11 2014.</t>
  </si>
  <si>
    <t>21.11 2014</t>
  </si>
  <si>
    <t>25.11 2014.</t>
  </si>
  <si>
    <t>13.11 2014.</t>
  </si>
  <si>
    <t>11.11 2014.</t>
  </si>
  <si>
    <t>18.11 2014.</t>
  </si>
  <si>
    <t>28.11 2014</t>
  </si>
  <si>
    <t>19.11 2014.</t>
  </si>
  <si>
    <t>23.12 2014</t>
  </si>
  <si>
    <t>29.12 2014.</t>
  </si>
  <si>
    <t>15.12 2014.</t>
  </si>
  <si>
    <t>12.12 2014</t>
  </si>
  <si>
    <t>19.12 2014</t>
  </si>
  <si>
    <t>19.12 2014.</t>
  </si>
  <si>
    <t>5.01 2015.</t>
  </si>
  <si>
    <t>17.12 2014.</t>
  </si>
  <si>
    <t>20.12 2014.</t>
  </si>
  <si>
    <t>18.12 2014</t>
  </si>
  <si>
    <t>25.12 2014.</t>
  </si>
  <si>
    <t>24.12 2014.</t>
  </si>
  <si>
    <t>26.12 2014.</t>
  </si>
  <si>
    <t>10.12 2014.</t>
  </si>
  <si>
    <t>5.12 2014.</t>
  </si>
  <si>
    <t>3.12 2014.</t>
  </si>
  <si>
    <t>23.12 2014.</t>
  </si>
  <si>
    <t>28.12 2014.</t>
  </si>
  <si>
    <t>27.12 2014.</t>
  </si>
  <si>
    <t>27.01 2015.</t>
  </si>
  <si>
    <t>10.01 2015.</t>
  </si>
  <si>
    <t>20.01 2015.</t>
  </si>
  <si>
    <t>16.01 2015.</t>
  </si>
  <si>
    <t>30.01 2015.</t>
  </si>
  <si>
    <t>5.02 2015.</t>
  </si>
  <si>
    <t>2.02 2015.</t>
  </si>
  <si>
    <t>9.02 2015.</t>
  </si>
  <si>
    <t>6.01 2015.</t>
  </si>
  <si>
    <t>28.01 2015.</t>
  </si>
  <si>
    <t>26.01 2015.</t>
  </si>
  <si>
    <t>02.02 2015.</t>
  </si>
  <si>
    <t>27.02 2015.</t>
  </si>
  <si>
    <t>23.02 2015</t>
  </si>
  <si>
    <t>26.02 2015.</t>
  </si>
  <si>
    <t>23.02 2015.</t>
  </si>
  <si>
    <t>25.02 2015.</t>
  </si>
  <si>
    <t>13.02 2015.</t>
  </si>
  <si>
    <t>17.02 2015</t>
  </si>
  <si>
    <t>19.02 2015.</t>
  </si>
  <si>
    <t>26.02 2015</t>
  </si>
  <si>
    <t>24.02 2015.</t>
  </si>
  <si>
    <t>18.03 2015</t>
  </si>
  <si>
    <t>27.03 2015.</t>
  </si>
  <si>
    <t>30.03 2015.</t>
  </si>
  <si>
    <t>1.04 2015.</t>
  </si>
  <si>
    <t>10.03 2015.</t>
  </si>
  <si>
    <t>5.03 2015</t>
  </si>
  <si>
    <t>16.03 2015.</t>
  </si>
  <si>
    <t>11.03 2015.</t>
  </si>
  <si>
    <t>20.03 2015.</t>
  </si>
  <si>
    <t>1.04 2015</t>
  </si>
  <si>
    <t>24.03.2015.</t>
  </si>
  <si>
    <t>25.03.2015.</t>
  </si>
  <si>
    <t>20.03.2015.</t>
  </si>
  <si>
    <t>30.03.2015.</t>
  </si>
  <si>
    <t>29.03.2015.</t>
  </si>
  <si>
    <t>31.03.2015.</t>
  </si>
  <si>
    <t>10.03.2015.</t>
  </si>
  <si>
    <t>23.03.2015.</t>
  </si>
  <si>
    <t>28.03.2015.</t>
  </si>
  <si>
    <t>28.04 2015.</t>
  </si>
  <si>
    <t>10.04 2015.</t>
  </si>
  <si>
    <t>27.04 2015.</t>
  </si>
  <si>
    <t>3.04 2015.</t>
  </si>
  <si>
    <t>15.04 2015</t>
  </si>
  <si>
    <t>20.04 2015.</t>
  </si>
  <si>
    <t>29.04 2015.</t>
  </si>
  <si>
    <t>28.04.2015.</t>
  </si>
  <si>
    <t>16.04.2015.</t>
  </si>
  <si>
    <t>03.04.2015.</t>
  </si>
  <si>
    <t>27.04.2015.</t>
  </si>
  <si>
    <t>06.04.2015.</t>
  </si>
  <si>
    <t>10.04.2015.</t>
  </si>
  <si>
    <t>1.06 2015.</t>
  </si>
  <si>
    <t>25.05 2015.</t>
  </si>
  <si>
    <t>15.05.2015.</t>
  </si>
  <si>
    <t>19.05.2015.</t>
  </si>
  <si>
    <t>Ponovljena usluga</t>
  </si>
  <si>
    <t>broj monitoring poseta nakon zavrsetka</t>
  </si>
  <si>
    <t xml:space="preserve">datum monitoring nakon 6 meseci </t>
  </si>
  <si>
    <t>9.1 2015.</t>
  </si>
  <si>
    <t>dhrhr</t>
  </si>
  <si>
    <t>drhdr</t>
  </si>
</sst>
</file>

<file path=xl/styles.xml><?xml version="1.0" encoding="utf-8"?>
<styleSheet xmlns="http://schemas.openxmlformats.org/spreadsheetml/2006/main">
  <numFmts count="4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
    <numFmt numFmtId="191" formatCode="0;[Red]0"/>
    <numFmt numFmtId="192" formatCode="[$-1241A]dd/mm/yyyy;@"/>
    <numFmt numFmtId="193" formatCode="&quot;Yes&quot;;&quot;Yes&quot;;&quot;No&quot;"/>
    <numFmt numFmtId="194" formatCode="&quot;True&quot;;&quot;True&quot;;&quot;False&quot;"/>
    <numFmt numFmtId="195" formatCode="&quot;On&quot;;&quot;On&quot;;&quot;Off&quot;"/>
    <numFmt numFmtId="196" formatCode="[$€-2]\ #,##0.00_);[Red]\([$€-2]\ #,##0.00\)"/>
    <numFmt numFmtId="197" formatCode="[$-241A]d\.\ mmmm\ yyyy"/>
    <numFmt numFmtId="198" formatCode="dd/mm/yyyy;@"/>
  </numFmts>
  <fonts count="55">
    <font>
      <sz val="11"/>
      <color indexed="8"/>
      <name val="Calibri"/>
      <family val="2"/>
    </font>
    <font>
      <sz val="10"/>
      <name val="Arial"/>
      <family val="0"/>
    </font>
    <font>
      <b/>
      <sz val="11"/>
      <color indexed="53"/>
      <name val="Calibri"/>
      <family val="2"/>
    </font>
    <font>
      <sz val="10"/>
      <color indexed="8"/>
      <name val="Calibri"/>
      <family val="2"/>
    </font>
    <font>
      <b/>
      <sz val="10"/>
      <name val="Calibri"/>
      <family val="2"/>
    </font>
    <font>
      <sz val="10"/>
      <name val="Calibri"/>
      <family val="2"/>
    </font>
    <font>
      <b/>
      <sz val="10"/>
      <color indexed="8"/>
      <name val="Calibri"/>
      <family val="2"/>
    </font>
    <font>
      <b/>
      <sz val="11"/>
      <color indexed="54"/>
      <name val="Calibri"/>
      <family val="2"/>
    </font>
    <font>
      <sz val="11"/>
      <color indexed="54"/>
      <name val="Calibri"/>
      <family val="2"/>
    </font>
    <font>
      <b/>
      <sz val="11"/>
      <color indexed="8"/>
      <name val="Calibri"/>
      <family val="2"/>
    </font>
    <font>
      <b/>
      <i/>
      <sz val="11"/>
      <color indexed="8"/>
      <name val="Calibri"/>
      <family val="2"/>
    </font>
    <font>
      <b/>
      <sz val="12"/>
      <color indexed="8"/>
      <name val="Calibri"/>
      <family val="2"/>
    </font>
    <font>
      <sz val="12"/>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Calibri"/>
      <family val="2"/>
    </font>
    <font>
      <sz val="12"/>
      <color indexed="9"/>
      <name val="Calibri"/>
      <family val="2"/>
    </font>
    <font>
      <b/>
      <sz val="11"/>
      <color indexed="47"/>
      <name val="Calibri"/>
      <family val="2"/>
    </font>
    <font>
      <sz val="11"/>
      <color indexed="47"/>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sz val="12"/>
      <color theme="0" tint="-0.04997999966144562"/>
      <name val="Calibri"/>
      <family val="2"/>
    </font>
    <font>
      <b/>
      <sz val="11"/>
      <color theme="9" tint="0.5999900102615356"/>
      <name val="Calibri"/>
      <family val="2"/>
    </font>
    <font>
      <sz val="11"/>
      <color theme="9" tint="0.599990010261535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C00000"/>
        <bgColor indexed="64"/>
      </patternFill>
    </fill>
    <fill>
      <patternFill patternType="solid">
        <fgColor theme="2"/>
        <bgColor indexed="64"/>
      </patternFill>
    </fill>
    <fill>
      <patternFill patternType="solid">
        <fgColor theme="2"/>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color indexed="63"/>
      </top>
      <bottom style="thick"/>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vertical="center"/>
    </xf>
    <xf numFmtId="0" fontId="7" fillId="33" borderId="0" xfId="0" applyFont="1" applyFill="1" applyAlignment="1">
      <alignment/>
    </xf>
    <xf numFmtId="0" fontId="8" fillId="33" borderId="0" xfId="0" applyFont="1" applyFill="1" applyAlignment="1">
      <alignment/>
    </xf>
    <xf numFmtId="0" fontId="9" fillId="0" borderId="10" xfId="0" applyFont="1" applyBorder="1" applyAlignment="1">
      <alignment wrapText="1"/>
    </xf>
    <xf numFmtId="0" fontId="9" fillId="34" borderId="10" xfId="0" applyFont="1" applyFill="1" applyBorder="1" applyAlignment="1">
      <alignment/>
    </xf>
    <xf numFmtId="0" fontId="3"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xf>
    <xf numFmtId="0" fontId="10" fillId="0" borderId="10" xfId="0" applyFont="1" applyBorder="1" applyAlignment="1">
      <alignment horizontal="right"/>
    </xf>
    <xf numFmtId="0" fontId="10" fillId="0" borderId="11" xfId="0" applyFont="1" applyBorder="1" applyAlignment="1">
      <alignment horizontal="right"/>
    </xf>
    <xf numFmtId="0" fontId="0" fillId="0" borderId="11" xfId="0" applyBorder="1" applyAlignment="1">
      <alignment/>
    </xf>
    <xf numFmtId="0" fontId="10" fillId="0" borderId="12" xfId="0" applyFont="1" applyBorder="1" applyAlignment="1">
      <alignment horizontal="right"/>
    </xf>
    <xf numFmtId="0" fontId="0" fillId="0" borderId="12" xfId="0" applyBorder="1" applyAlignment="1">
      <alignment/>
    </xf>
    <xf numFmtId="0" fontId="9" fillId="0" borderId="11" xfId="0" applyFont="1" applyBorder="1" applyAlignment="1">
      <alignment/>
    </xf>
    <xf numFmtId="0" fontId="9" fillId="0" borderId="13" xfId="0" applyFont="1" applyBorder="1" applyAlignment="1">
      <alignment/>
    </xf>
    <xf numFmtId="0" fontId="0" fillId="0" borderId="13" xfId="0" applyBorder="1" applyAlignment="1">
      <alignment/>
    </xf>
    <xf numFmtId="0" fontId="0" fillId="0" borderId="12" xfId="0" applyBorder="1" applyAlignment="1">
      <alignment horizontal="center"/>
    </xf>
    <xf numFmtId="0" fontId="0" fillId="0" borderId="11" xfId="0"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11"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0" fillId="13" borderId="11" xfId="0" applyFill="1" applyBorder="1" applyAlignment="1">
      <alignment horizontal="center"/>
    </xf>
    <xf numFmtId="0" fontId="12" fillId="13" borderId="12" xfId="0" applyFont="1" applyFill="1" applyBorder="1" applyAlignment="1">
      <alignment horizontal="center"/>
    </xf>
    <xf numFmtId="0" fontId="12" fillId="0" borderId="12" xfId="0" applyFont="1" applyBorder="1" applyAlignment="1">
      <alignment horizontal="center"/>
    </xf>
    <xf numFmtId="0" fontId="9" fillId="13" borderId="13" xfId="0" applyFont="1" applyFill="1" applyBorder="1" applyAlignment="1">
      <alignment horizontal="center"/>
    </xf>
    <xf numFmtId="0" fontId="9" fillId="13" borderId="11" xfId="0" applyFont="1" applyFill="1" applyBorder="1" applyAlignment="1">
      <alignment horizontal="center"/>
    </xf>
    <xf numFmtId="0" fontId="0" fillId="13" borderId="12" xfId="0" applyFill="1" applyBorder="1" applyAlignment="1">
      <alignment horizontal="center"/>
    </xf>
    <xf numFmtId="0" fontId="51" fillId="35" borderId="13" xfId="0" applyFont="1" applyFill="1" applyBorder="1" applyAlignment="1">
      <alignment/>
    </xf>
    <xf numFmtId="0" fontId="51" fillId="35" borderId="13"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6" borderId="10" xfId="0" applyFill="1" applyBorder="1" applyAlignment="1">
      <alignment/>
    </xf>
    <xf numFmtId="0" fontId="0" fillId="37" borderId="10" xfId="0" applyFill="1" applyBorder="1" applyAlignment="1">
      <alignment/>
    </xf>
    <xf numFmtId="0" fontId="0" fillId="0" borderId="10" xfId="0" applyBorder="1" applyAlignment="1">
      <alignment wrapText="1"/>
    </xf>
    <xf numFmtId="0" fontId="9" fillId="34" borderId="10" xfId="0" applyFont="1" applyFill="1" applyBorder="1" applyAlignment="1">
      <alignment horizontal="center" wrapText="1"/>
    </xf>
    <xf numFmtId="0" fontId="9" fillId="38" borderId="10" xfId="0" applyFont="1" applyFill="1" applyBorder="1" applyAlignment="1">
      <alignment horizontal="center"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3" fillId="39" borderId="10" xfId="0" applyFont="1" applyFill="1" applyBorder="1" applyAlignment="1">
      <alignment horizontal="center" wrapText="1"/>
    </xf>
    <xf numFmtId="1" fontId="0" fillId="39" borderId="10" xfId="0" applyNumberFormat="1" applyFill="1" applyBorder="1" applyAlignment="1">
      <alignment horizontal="center"/>
    </xf>
    <xf numFmtId="0" fontId="0" fillId="6" borderId="10" xfId="0" applyFont="1" applyFill="1" applyBorder="1" applyAlignment="1">
      <alignment horizontal="center"/>
    </xf>
    <xf numFmtId="0" fontId="0" fillId="36" borderId="10" xfId="0" applyFill="1" applyBorder="1" applyAlignment="1">
      <alignment horizontal="center"/>
    </xf>
    <xf numFmtId="0" fontId="0" fillId="0" borderId="10" xfId="0" applyBorder="1" applyAlignment="1">
      <alignment horizontal="center"/>
    </xf>
    <xf numFmtId="0" fontId="0" fillId="39" borderId="10" xfId="0" applyFill="1" applyBorder="1" applyAlignment="1">
      <alignment horizontal="center"/>
    </xf>
    <xf numFmtId="0" fontId="0" fillId="37" borderId="10" xfId="0" applyFill="1" applyBorder="1" applyAlignment="1">
      <alignment horizontal="center"/>
    </xf>
    <xf numFmtId="0" fontId="0" fillId="0" borderId="0" xfId="0" applyAlignment="1">
      <alignment horizontal="center"/>
    </xf>
    <xf numFmtId="0" fontId="13" fillId="0" borderId="0" xfId="0" applyFont="1" applyAlignment="1">
      <alignment/>
    </xf>
    <xf numFmtId="0" fontId="3" fillId="0" borderId="10" xfId="0" applyFont="1" applyBorder="1" applyAlignment="1">
      <alignment/>
    </xf>
    <xf numFmtId="0" fontId="3" fillId="0" borderId="0" xfId="0" applyFont="1" applyFill="1" applyBorder="1" applyAlignment="1">
      <alignment/>
    </xf>
    <xf numFmtId="0" fontId="0" fillId="40" borderId="10" xfId="0" applyFill="1" applyBorder="1" applyAlignment="1">
      <alignment/>
    </xf>
    <xf numFmtId="0" fontId="0" fillId="6" borderId="10" xfId="0" applyFill="1" applyBorder="1" applyAlignment="1">
      <alignment horizontal="center"/>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4" xfId="0" applyNumberFormat="1" applyBorder="1" applyAlignment="1">
      <alignment horizontal="center" vertical="top" wrapText="1"/>
    </xf>
    <xf numFmtId="0" fontId="0" fillId="0" borderId="25" xfId="0" applyNumberFormat="1" applyBorder="1" applyAlignment="1">
      <alignment horizontal="center" vertical="top" wrapText="1"/>
    </xf>
    <xf numFmtId="0" fontId="9" fillId="41" borderId="10" xfId="0" applyFont="1" applyFill="1" applyBorder="1" applyAlignment="1">
      <alignment horizontal="center" wrapText="1"/>
    </xf>
    <xf numFmtId="0" fontId="9" fillId="42" borderId="10" xfId="0" applyFont="1" applyFill="1" applyBorder="1" applyAlignment="1">
      <alignment horizontal="center" wrapText="1"/>
    </xf>
    <xf numFmtId="0" fontId="0" fillId="43" borderId="10" xfId="0" applyFill="1" applyBorder="1" applyAlignment="1">
      <alignment/>
    </xf>
    <xf numFmtId="0" fontId="0" fillId="0" borderId="0" xfId="0" applyBorder="1" applyAlignment="1">
      <alignment/>
    </xf>
    <xf numFmtId="0" fontId="0" fillId="40" borderId="10" xfId="0" applyFill="1" applyBorder="1" applyAlignment="1">
      <alignment/>
    </xf>
    <xf numFmtId="0" fontId="0" fillId="40" borderId="10" xfId="0" applyNumberFormat="1" applyFill="1" applyBorder="1" applyAlignment="1">
      <alignment/>
    </xf>
    <xf numFmtId="0" fontId="12" fillId="0" borderId="26" xfId="0" applyFont="1" applyBorder="1" applyAlignment="1">
      <alignment horizontal="center"/>
    </xf>
    <xf numFmtId="0" fontId="12" fillId="0" borderId="0" xfId="0" applyFont="1" applyBorder="1" applyAlignment="1">
      <alignment horizontal="center"/>
    </xf>
    <xf numFmtId="1" fontId="12" fillId="0" borderId="0" xfId="0" applyNumberFormat="1" applyFont="1" applyBorder="1" applyAlignment="1">
      <alignment horizontal="center"/>
    </xf>
    <xf numFmtId="0" fontId="12" fillId="0" borderId="0" xfId="0" applyFont="1" applyBorder="1" applyAlignment="1">
      <alignment/>
    </xf>
    <xf numFmtId="0" fontId="0" fillId="0" borderId="26" xfId="0" applyBorder="1" applyAlignment="1">
      <alignment/>
    </xf>
    <xf numFmtId="0" fontId="51" fillId="0" borderId="26" xfId="0" applyFont="1" applyFill="1" applyBorder="1" applyAlignment="1">
      <alignment horizontal="center"/>
    </xf>
    <xf numFmtId="0" fontId="51" fillId="0" borderId="0" xfId="0" applyFont="1" applyFill="1" applyBorder="1" applyAlignment="1">
      <alignment horizontal="center"/>
    </xf>
    <xf numFmtId="0" fontId="52" fillId="13" borderId="12" xfId="0" applyFont="1" applyFill="1" applyBorder="1" applyAlignment="1">
      <alignment horizontal="center"/>
    </xf>
    <xf numFmtId="0" fontId="53" fillId="13" borderId="13" xfId="0" applyFont="1" applyFill="1" applyBorder="1" applyAlignment="1">
      <alignment horizontal="center"/>
    </xf>
    <xf numFmtId="0" fontId="54" fillId="13" borderId="11" xfId="0" applyFont="1" applyFill="1" applyBorder="1" applyAlignment="1">
      <alignment horizontal="center"/>
    </xf>
    <xf numFmtId="0" fontId="54" fillId="13" borderId="12" xfId="0" applyFont="1" applyFill="1" applyBorder="1" applyAlignment="1">
      <alignment horizontal="center"/>
    </xf>
    <xf numFmtId="0" fontId="53" fillId="13" borderId="11" xfId="0" applyFont="1" applyFill="1" applyBorder="1" applyAlignment="1">
      <alignment horizontal="center"/>
    </xf>
    <xf numFmtId="0" fontId="51" fillId="44" borderId="13" xfId="0" applyFont="1" applyFill="1" applyBorder="1" applyAlignment="1">
      <alignment horizontal="center"/>
    </xf>
    <xf numFmtId="190" fontId="3" fillId="0" borderId="10" xfId="0" applyNumberFormat="1" applyFont="1" applyBorder="1" applyAlignment="1">
      <alignment horizontal="right"/>
    </xf>
    <xf numFmtId="0" fontId="0" fillId="0" borderId="10" xfId="0" applyFill="1" applyBorder="1" applyAlignment="1">
      <alignment horizontal="right"/>
    </xf>
    <xf numFmtId="0" fontId="0" fillId="0" borderId="10" xfId="0" applyBorder="1" applyAlignment="1">
      <alignment horizontal="right" wrapText="1"/>
    </xf>
    <xf numFmtId="0" fontId="0" fillId="0" borderId="10" xfId="0" applyBorder="1" applyAlignment="1">
      <alignment horizontal="right"/>
    </xf>
    <xf numFmtId="14" fontId="3" fillId="0" borderId="10" xfId="0" applyNumberFormat="1" applyFont="1" applyBorder="1" applyAlignment="1">
      <alignment horizontal="right"/>
    </xf>
    <xf numFmtId="0" fontId="3" fillId="0" borderId="10" xfId="0" applyFont="1" applyBorder="1" applyAlignment="1">
      <alignment horizontal="right"/>
    </xf>
    <xf numFmtId="0" fontId="0" fillId="0" borderId="10" xfId="0" applyFont="1" applyFill="1" applyBorder="1" applyAlignment="1">
      <alignment horizontal="right"/>
    </xf>
    <xf numFmtId="0" fontId="0" fillId="0" borderId="10" xfId="0" applyFont="1" applyBorder="1" applyAlignment="1">
      <alignment horizontal="right"/>
    </xf>
    <xf numFmtId="190" fontId="0" fillId="0" borderId="10" xfId="0" applyNumberFormat="1" applyFont="1" applyBorder="1" applyAlignment="1">
      <alignment horizontal="right"/>
    </xf>
    <xf numFmtId="0" fontId="3" fillId="0" borderId="10" xfId="0" applyFont="1" applyFill="1" applyBorder="1" applyAlignment="1">
      <alignment horizontal="right"/>
    </xf>
    <xf numFmtId="190" fontId="0" fillId="0" borderId="10" xfId="0" applyNumberFormat="1" applyBorder="1" applyAlignment="1">
      <alignment horizontal="right"/>
    </xf>
    <xf numFmtId="16" fontId="3" fillId="0" borderId="10" xfId="0" applyNumberFormat="1" applyFont="1" applyBorder="1" applyAlignment="1">
      <alignment horizontal="righ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Porodični saradnik">
      <sharedItems containsMixedTypes="0" count="2">
        <s v="Melanija Đurović"/>
        <s v="Marija Sovrlić"/>
      </sharedItems>
    </cacheField>
    <cacheField name="Porodice">
      <sharedItems containsMixedTypes="0" count="35">
        <s v="Tasić"/>
        <s v="Veljković"/>
        <s v="Živković"/>
        <s v="Pašić2"/>
        <s v="Osmanović"/>
        <s v="Mirković"/>
        <s v="Jovanović Jelena"/>
        <s v="Jovanović Snežana"/>
        <s v="Šabanović"/>
        <s v="Živić"/>
        <s v="Stanković"/>
        <s v="Mirjačić"/>
        <s v="Mladenović"/>
        <s v="Jovanović-Marković"/>
        <s v="Dimitrijević"/>
        <s v="Pašić"/>
        <s v="Sulejmanović"/>
        <s v="Žikić"/>
        <s v="Jović"/>
        <s v="Milosavljević"/>
        <s v="Despotović"/>
        <s v="Ivić"/>
        <s v="Metić"/>
        <s v="Jovanović Mirjana"/>
        <s v="Marinković"/>
        <s v="Šaković-Stojanović"/>
        <s v="Šaković"/>
        <s v="Nedeljković"/>
        <s v="Alimović"/>
        <s v="Nešić"/>
        <s v="Alić-Zlatković"/>
        <s v="Kostić"/>
        <s v="Ranđelović"/>
        <s v="Jovanović"/>
        <s v="Useinović"/>
      </sharedItems>
    </cacheField>
    <cacheField name="roditelj/staratelj (broj odraslih)">
      <sharedItems containsSemiMixedTypes="0" containsString="0" containsMixedTypes="0" containsNumber="1" containsInteger="1"/>
    </cacheField>
    <cacheField name="broj dece">
      <sharedItems containsSemiMixedTypes="0" containsString="0" containsMixedTypes="0" containsNumber="1" containsInteger="1"/>
    </cacheField>
    <cacheField name="Status">
      <sharedItems containsMixedTypes="0" count="7">
        <s v="Pasivno završeno"/>
        <s v="Aktivno aktivno"/>
        <s v="Aktivno u zastoju"/>
        <s v="Pasivno prekinuto"/>
        <s v="Pasivno IS prekinuto"/>
        <s v="Pasivno odbijeno"/>
        <s v="Pasivno neaktivirano"/>
      </sharedItems>
    </cacheField>
    <cacheField name="datum prijema">
      <sharedItems containsDate="1" containsMixedTypes="1"/>
    </cacheField>
    <cacheField name="datum inicijalnog sastanka">
      <sharedItems containsDate="1" containsMixedTypes="1"/>
    </cacheField>
    <cacheField name="Broj terenskih poseta tokom procene i izrade PP">
      <sharedItems containsMixedTypes="1" containsNumber="1" containsInteger="1"/>
    </cacheField>
    <cacheField name="Urađena procena, datum">
      <sharedItems containsDate="1" containsMixedTypes="1"/>
    </cacheField>
    <cacheField name="Urađen porodični plan, datum">
      <sharedItems containsDate="1" containsMixedTypes="1"/>
    </cacheField>
    <cacheField name="Planirano trajanje PP u mesecima">
      <sharedItems containsMixedTypes="1" containsNumber="1" containsInteger="1"/>
    </cacheField>
    <cacheField name="Br dir. kontakata do meseca izveštavanja">
      <sharedItems containsMixedTypes="1" containsNumber="1" containsInteger="1"/>
    </cacheField>
    <cacheField name="Br dir. kontakata u mesecu izveštavanja">
      <sharedItems containsMixedTypes="1" containsNumber="1" containsInteger="1"/>
    </cacheField>
    <cacheField name="DA LI JE POTREBNO? ukupno poseta">
      <sharedItems containsSemiMixedTypes="0" containsString="0" containsMixedTypes="0" containsNumber="1" containsInteger="1"/>
    </cacheField>
    <cacheField name="revizija porodičnog plana, datumi">
      <sharedItems containsDate="1" containsMixedTypes="1"/>
    </cacheField>
    <cacheField name="završna revizija porodičnog plana, datum">
      <sharedItems containsDate="1" containsMixedTypes="1"/>
    </cacheField>
    <cacheField name="monitoring nakon 6 meseci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16" firstHeaderRow="1" firstDataRow="1" firstDataCol="1"/>
  <pivotFields count="1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O43"/>
  <sheetViews>
    <sheetView tabSelected="1" zoomScalePageLayoutView="0" workbookViewId="0" topLeftCell="A7">
      <selection activeCell="A21" sqref="A21:IV21"/>
    </sheetView>
  </sheetViews>
  <sheetFormatPr defaultColWidth="9.140625" defaultRowHeight="15"/>
  <sheetData>
    <row r="3" ht="15">
      <c r="A3" s="1" t="s">
        <v>0</v>
      </c>
    </row>
    <row r="4" spans="1:8" ht="15">
      <c r="A4" s="2"/>
      <c r="B4" s="2"/>
      <c r="C4" s="2"/>
      <c r="D4" s="2"/>
      <c r="E4" s="2"/>
      <c r="F4" s="2"/>
      <c r="G4" s="2"/>
      <c r="H4" s="2"/>
    </row>
    <row r="5" spans="1:15" ht="15">
      <c r="A5" s="3" t="s">
        <v>1</v>
      </c>
      <c r="B5" s="4"/>
      <c r="C5" s="4"/>
      <c r="D5" s="4"/>
      <c r="E5" s="4"/>
      <c r="F5" s="4"/>
      <c r="G5" s="2"/>
      <c r="H5" s="2"/>
      <c r="O5" s="2"/>
    </row>
    <row r="6" spans="1:15" ht="15">
      <c r="A6" s="4" t="s">
        <v>46</v>
      </c>
      <c r="B6" s="4"/>
      <c r="C6" s="4"/>
      <c r="D6" s="4"/>
      <c r="E6" s="4"/>
      <c r="F6" s="4"/>
      <c r="G6" s="2"/>
      <c r="H6" s="2"/>
      <c r="I6" s="2"/>
      <c r="J6" s="2"/>
      <c r="K6" s="2"/>
      <c r="L6" s="2"/>
      <c r="M6" s="2"/>
      <c r="N6" s="2"/>
      <c r="O6" s="2"/>
    </row>
    <row r="7" spans="1:15" ht="15">
      <c r="A7" s="4" t="s">
        <v>2</v>
      </c>
      <c r="B7" s="4"/>
      <c r="C7" s="4"/>
      <c r="D7" s="4"/>
      <c r="E7" s="4"/>
      <c r="F7" s="4"/>
      <c r="G7" s="2"/>
      <c r="H7" s="2"/>
      <c r="I7" s="2"/>
      <c r="J7" s="2"/>
      <c r="K7" s="2"/>
      <c r="L7" s="2"/>
      <c r="M7" s="2"/>
      <c r="N7" s="2"/>
      <c r="O7" s="2"/>
    </row>
    <row r="8" spans="1:15" ht="15">
      <c r="A8" s="4" t="s">
        <v>47</v>
      </c>
      <c r="B8" s="4"/>
      <c r="C8" s="4"/>
      <c r="D8" s="4"/>
      <c r="E8" s="4"/>
      <c r="F8" s="4"/>
      <c r="G8" s="2"/>
      <c r="H8" s="2"/>
      <c r="I8" s="2"/>
      <c r="J8" s="2"/>
      <c r="K8" s="2"/>
      <c r="L8" s="2"/>
      <c r="M8" s="2"/>
      <c r="N8" s="2"/>
      <c r="O8" s="2"/>
    </row>
    <row r="9" spans="1:15" ht="15">
      <c r="A9" s="4" t="s">
        <v>3</v>
      </c>
      <c r="B9" s="4"/>
      <c r="C9" s="4"/>
      <c r="D9" s="4"/>
      <c r="E9" s="4"/>
      <c r="F9" s="4"/>
      <c r="G9" s="2"/>
      <c r="H9" s="2"/>
      <c r="I9" s="2"/>
      <c r="J9" s="2"/>
      <c r="K9" s="2"/>
      <c r="L9" s="2"/>
      <c r="M9" s="2"/>
      <c r="N9" s="2"/>
      <c r="O9" s="2"/>
    </row>
    <row r="10" spans="1:15" ht="15">
      <c r="A10" s="3"/>
      <c r="B10" s="4"/>
      <c r="C10" s="4"/>
      <c r="D10" s="4"/>
      <c r="E10" s="4"/>
      <c r="F10" s="4"/>
      <c r="G10" s="2"/>
      <c r="H10" s="2"/>
      <c r="I10" s="2"/>
      <c r="J10" s="2"/>
      <c r="K10" s="2"/>
      <c r="L10" s="2"/>
      <c r="M10" s="2"/>
      <c r="N10" s="2"/>
      <c r="O10" s="2"/>
    </row>
    <row r="11" spans="1:15" ht="15">
      <c r="A11" s="4"/>
      <c r="B11" s="4"/>
      <c r="C11" s="4"/>
      <c r="D11" s="4"/>
      <c r="E11" s="4"/>
      <c r="F11" s="4"/>
      <c r="G11" s="2"/>
      <c r="H11" s="2"/>
      <c r="I11" s="2"/>
      <c r="J11" s="2"/>
      <c r="K11" s="2"/>
      <c r="L11" s="2"/>
      <c r="M11" s="2"/>
      <c r="N11" s="2"/>
      <c r="O11" s="2"/>
    </row>
    <row r="12" spans="1:15" ht="15">
      <c r="A12" s="3" t="s">
        <v>48</v>
      </c>
      <c r="B12" s="4"/>
      <c r="C12" s="4"/>
      <c r="D12" s="4"/>
      <c r="E12" s="4"/>
      <c r="F12" s="4"/>
      <c r="G12" s="2"/>
      <c r="H12" s="2"/>
      <c r="I12" s="2"/>
      <c r="J12" s="2"/>
      <c r="K12" s="2"/>
      <c r="L12" s="2"/>
      <c r="M12" s="2"/>
      <c r="N12" s="2"/>
      <c r="O12" s="2"/>
    </row>
    <row r="13" spans="1:15" ht="15">
      <c r="A13" s="4" t="s">
        <v>49</v>
      </c>
      <c r="B13" s="4"/>
      <c r="C13" s="4"/>
      <c r="D13" s="4"/>
      <c r="E13" s="4"/>
      <c r="F13" s="4"/>
      <c r="G13" s="2"/>
      <c r="H13" s="2"/>
      <c r="I13" s="2"/>
      <c r="J13" s="2"/>
      <c r="K13" s="2"/>
      <c r="L13" s="2"/>
      <c r="M13" s="2"/>
      <c r="N13" s="2"/>
      <c r="O13" s="2"/>
    </row>
    <row r="14" spans="1:15" ht="15">
      <c r="A14" s="4" t="s">
        <v>50</v>
      </c>
      <c r="B14" s="4"/>
      <c r="C14" s="4"/>
      <c r="D14" s="4"/>
      <c r="E14" s="4"/>
      <c r="F14" s="4"/>
      <c r="G14" s="2"/>
      <c r="H14" s="2"/>
      <c r="I14" s="2"/>
      <c r="J14" s="2"/>
      <c r="K14" s="2"/>
      <c r="L14" s="2"/>
      <c r="M14" s="2"/>
      <c r="N14" s="2"/>
      <c r="O14" s="2"/>
    </row>
    <row r="15" spans="1:15" ht="15">
      <c r="A15" s="4" t="s">
        <v>51</v>
      </c>
      <c r="B15" s="4"/>
      <c r="C15" s="4"/>
      <c r="D15" s="4"/>
      <c r="E15" s="4"/>
      <c r="F15" s="4"/>
      <c r="G15" s="2"/>
      <c r="H15" s="2"/>
      <c r="I15" s="2"/>
      <c r="J15" s="2"/>
      <c r="K15" s="2"/>
      <c r="L15" s="2"/>
      <c r="M15" s="2"/>
      <c r="N15" s="2"/>
      <c r="O15" s="2"/>
    </row>
    <row r="16" spans="1:15" ht="15">
      <c r="A16" s="4" t="s">
        <v>52</v>
      </c>
      <c r="B16" s="4"/>
      <c r="C16" s="4"/>
      <c r="D16" s="4"/>
      <c r="E16" s="4"/>
      <c r="F16" s="4"/>
      <c r="G16" s="2"/>
      <c r="H16" s="2"/>
      <c r="I16" s="2"/>
      <c r="J16" s="2"/>
      <c r="K16" s="2"/>
      <c r="L16" s="2"/>
      <c r="M16" s="2"/>
      <c r="N16" s="2"/>
      <c r="O16" s="2"/>
    </row>
    <row r="17" spans="1:15" ht="15">
      <c r="A17" s="4" t="s">
        <v>53</v>
      </c>
      <c r="B17" s="4"/>
      <c r="C17" s="4"/>
      <c r="D17" s="4"/>
      <c r="E17" s="4"/>
      <c r="F17" s="4"/>
      <c r="G17" s="2"/>
      <c r="H17" s="2"/>
      <c r="N17" s="2"/>
      <c r="O17" s="2"/>
    </row>
    <row r="18" spans="1:15" ht="15">
      <c r="A18" s="3" t="s">
        <v>4</v>
      </c>
      <c r="B18" s="4"/>
      <c r="C18" s="4"/>
      <c r="D18" s="4"/>
      <c r="E18" s="4"/>
      <c r="F18" s="4"/>
      <c r="G18" s="2"/>
      <c r="H18" s="2"/>
      <c r="I18" s="2"/>
      <c r="J18" s="2"/>
      <c r="K18" s="2"/>
      <c r="L18" s="2"/>
      <c r="M18" s="2"/>
      <c r="N18" s="2"/>
      <c r="O18" s="2"/>
    </row>
    <row r="19" spans="2:15" ht="15">
      <c r="B19" s="4"/>
      <c r="C19" s="4"/>
      <c r="D19" s="4"/>
      <c r="E19" s="4"/>
      <c r="F19" s="4"/>
      <c r="G19" s="2"/>
      <c r="H19" s="2"/>
      <c r="I19" s="2"/>
      <c r="J19" s="2"/>
      <c r="K19" s="2"/>
      <c r="L19" s="2"/>
      <c r="M19" s="2"/>
      <c r="N19" s="2"/>
      <c r="O19" s="2"/>
    </row>
    <row r="20" spans="1:15" ht="15">
      <c r="A20" s="2" t="s">
        <v>54</v>
      </c>
      <c r="B20" s="2"/>
      <c r="C20" s="2"/>
      <c r="D20" s="2"/>
      <c r="E20" s="2"/>
      <c r="F20" s="2"/>
      <c r="G20" s="2"/>
      <c r="H20" s="2"/>
      <c r="I20" s="2"/>
      <c r="J20" s="2"/>
      <c r="K20" s="2"/>
      <c r="L20" s="2"/>
      <c r="M20" s="2"/>
      <c r="N20" s="2"/>
      <c r="O20" s="2"/>
    </row>
    <row r="21" spans="1:15" ht="15">
      <c r="A21" s="2" t="s">
        <v>55</v>
      </c>
      <c r="B21" s="2"/>
      <c r="C21" s="2"/>
      <c r="D21" s="2"/>
      <c r="E21" s="2"/>
      <c r="F21" s="2"/>
      <c r="G21" s="2"/>
      <c r="H21" s="2"/>
      <c r="I21" s="2"/>
      <c r="J21" s="2"/>
      <c r="K21" s="2"/>
      <c r="L21" s="2"/>
      <c r="M21" s="2"/>
      <c r="N21" s="2"/>
      <c r="O21" s="2"/>
    </row>
    <row r="22" spans="1:15" ht="15">
      <c r="A22" s="2" t="s">
        <v>56</v>
      </c>
      <c r="B22" s="2"/>
      <c r="C22" s="2"/>
      <c r="D22" s="2"/>
      <c r="E22" s="2"/>
      <c r="F22" s="2"/>
      <c r="G22" s="2"/>
      <c r="H22" s="2"/>
      <c r="I22" s="2"/>
      <c r="J22" s="2"/>
      <c r="K22" s="2"/>
      <c r="L22" s="2"/>
      <c r="M22" s="2"/>
      <c r="N22" s="2"/>
      <c r="O22" s="2"/>
    </row>
    <row r="23" spans="1:15" ht="15">
      <c r="A23" s="2" t="s">
        <v>57</v>
      </c>
      <c r="B23" s="2"/>
      <c r="C23" s="2"/>
      <c r="D23" s="2"/>
      <c r="E23" s="2"/>
      <c r="F23" s="2"/>
      <c r="G23" s="2"/>
      <c r="H23" s="2"/>
      <c r="I23" s="2"/>
      <c r="J23" s="2"/>
      <c r="K23" s="2"/>
      <c r="L23" s="2"/>
      <c r="M23" s="2"/>
      <c r="N23" s="2"/>
      <c r="O23" s="2"/>
    </row>
    <row r="24" spans="1:15" ht="15">
      <c r="A24" s="2" t="s">
        <v>5</v>
      </c>
      <c r="B24" s="2"/>
      <c r="C24" s="2"/>
      <c r="D24" s="2"/>
      <c r="E24" s="2"/>
      <c r="F24" s="2"/>
      <c r="G24" s="2"/>
      <c r="H24" s="2"/>
      <c r="I24" s="2"/>
      <c r="J24" s="2"/>
      <c r="K24" s="2"/>
      <c r="L24" s="2"/>
      <c r="M24" s="2"/>
      <c r="N24" s="2"/>
      <c r="O24" s="2"/>
    </row>
    <row r="25" spans="1:15" ht="15">
      <c r="A25" s="5" t="s">
        <v>6</v>
      </c>
      <c r="B25" s="2"/>
      <c r="C25" s="2"/>
      <c r="D25" s="2"/>
      <c r="E25" s="2"/>
      <c r="F25" s="2"/>
      <c r="G25" s="2"/>
      <c r="H25" s="2"/>
      <c r="I25" s="2"/>
      <c r="J25" s="2"/>
      <c r="K25" s="2"/>
      <c r="L25" s="2"/>
      <c r="M25" s="2"/>
      <c r="N25" s="2"/>
      <c r="O25" s="2"/>
    </row>
    <row r="26" spans="1:15" ht="15">
      <c r="A26" s="4" t="s">
        <v>58</v>
      </c>
      <c r="B26" s="2"/>
      <c r="C26" s="2"/>
      <c r="D26" s="2"/>
      <c r="E26" s="2"/>
      <c r="F26" s="2"/>
      <c r="G26" s="2"/>
      <c r="H26" s="2"/>
      <c r="I26" s="2"/>
      <c r="J26" s="2"/>
      <c r="K26" s="2"/>
      <c r="L26" s="2"/>
      <c r="M26" s="2"/>
      <c r="N26" s="2"/>
      <c r="O26" s="2"/>
    </row>
    <row r="27" spans="1:14" ht="15">
      <c r="A27" s="5" t="s">
        <v>7</v>
      </c>
      <c r="B27" s="2"/>
      <c r="C27" s="2"/>
      <c r="D27" s="2"/>
      <c r="E27" s="2"/>
      <c r="F27" s="2"/>
      <c r="G27" s="2"/>
      <c r="H27" s="2"/>
      <c r="I27" s="2"/>
      <c r="J27" s="2"/>
      <c r="K27" s="2"/>
      <c r="L27" s="2"/>
      <c r="M27" s="2"/>
      <c r="N27" s="2"/>
    </row>
    <row r="28" spans="1:14" ht="15">
      <c r="A28" s="2" t="s">
        <v>8</v>
      </c>
      <c r="B28" s="2"/>
      <c r="C28" s="2"/>
      <c r="D28" s="2"/>
      <c r="E28" s="2"/>
      <c r="F28" s="2"/>
      <c r="G28" s="2"/>
      <c r="H28" s="2"/>
      <c r="I28" s="2"/>
      <c r="J28" s="2"/>
      <c r="K28" s="2"/>
      <c r="L28" s="2"/>
      <c r="M28" s="2"/>
      <c r="N28" s="2"/>
    </row>
    <row r="29" spans="1:14" ht="15">
      <c r="A29" s="5" t="s">
        <v>9</v>
      </c>
      <c r="B29" s="2"/>
      <c r="C29" s="2"/>
      <c r="D29" s="2"/>
      <c r="E29" s="2"/>
      <c r="F29" s="2"/>
      <c r="G29" s="2"/>
      <c r="H29" s="2"/>
      <c r="I29" s="2"/>
      <c r="J29" s="2"/>
      <c r="K29" s="2"/>
      <c r="L29" s="2"/>
      <c r="M29" s="2"/>
      <c r="N29" s="2"/>
    </row>
    <row r="30" spans="1:13" ht="15">
      <c r="A30" s="6" t="s">
        <v>59</v>
      </c>
      <c r="B30" s="2"/>
      <c r="C30" s="2"/>
      <c r="D30" s="2"/>
      <c r="E30" s="2"/>
      <c r="F30" s="2"/>
      <c r="G30" s="2"/>
      <c r="H30" s="2"/>
      <c r="I30" s="2"/>
      <c r="J30" s="2"/>
      <c r="K30" s="2"/>
      <c r="L30" s="2"/>
      <c r="M30" s="2"/>
    </row>
    <row r="31" ht="15">
      <c r="A31" s="61" t="s">
        <v>60</v>
      </c>
    </row>
    <row r="32" spans="1:3" ht="15">
      <c r="A32" s="62" t="s">
        <v>61</v>
      </c>
      <c r="B32" s="62" t="s">
        <v>62</v>
      </c>
      <c r="C32" s="62" t="s">
        <v>63</v>
      </c>
    </row>
    <row r="33" spans="1:3" ht="15">
      <c r="A33" s="62" t="s">
        <v>64</v>
      </c>
      <c r="B33" s="62" t="s">
        <v>21</v>
      </c>
      <c r="C33" s="62" t="s">
        <v>65</v>
      </c>
    </row>
    <row r="34" spans="1:3" ht="192">
      <c r="A34" s="62" t="s">
        <v>66</v>
      </c>
      <c r="B34" s="62" t="s">
        <v>67</v>
      </c>
      <c r="C34" s="11" t="s">
        <v>68</v>
      </c>
    </row>
    <row r="35" spans="1:3" ht="51.75">
      <c r="A35" s="62" t="s">
        <v>69</v>
      </c>
      <c r="B35" s="62" t="s">
        <v>22</v>
      </c>
      <c r="C35" s="11" t="s">
        <v>70</v>
      </c>
    </row>
    <row r="36" spans="1:3" ht="115.5">
      <c r="A36" s="62" t="s">
        <v>71</v>
      </c>
      <c r="B36" s="62" t="s">
        <v>23</v>
      </c>
      <c r="C36" s="11" t="s">
        <v>72</v>
      </c>
    </row>
    <row r="37" spans="1:3" ht="102.75">
      <c r="A37" s="62" t="s">
        <v>73</v>
      </c>
      <c r="B37" s="62" t="s">
        <v>74</v>
      </c>
      <c r="C37" s="11" t="s">
        <v>75</v>
      </c>
    </row>
    <row r="38" spans="1:3" ht="51.75">
      <c r="A38" s="62" t="s">
        <v>76</v>
      </c>
      <c r="B38" s="62" t="s">
        <v>77</v>
      </c>
      <c r="C38" s="11" t="s">
        <v>78</v>
      </c>
    </row>
    <row r="39" spans="1:3" ht="51.75">
      <c r="A39" s="62" t="s">
        <v>79</v>
      </c>
      <c r="B39" s="62" t="s">
        <v>80</v>
      </c>
      <c r="C39" s="11" t="s">
        <v>81</v>
      </c>
    </row>
    <row r="41" ht="15">
      <c r="A41" s="2" t="s">
        <v>82</v>
      </c>
    </row>
    <row r="43" ht="15">
      <c r="A43" s="63" t="s">
        <v>83</v>
      </c>
    </row>
  </sheetData>
  <sheetProtection selectLockedCells="1" selectUnlockedCells="1"/>
  <printOptions/>
  <pageMargins left="0.7" right="0.7" top="0.75" bottom="0.75" header="0.5118055555555555" footer="0.5118055555555555"/>
  <pageSetup horizontalDpi="300" verticalDpi="300" orientation="landscape" scale="95"/>
</worksheet>
</file>

<file path=xl/worksheets/sheet10.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X135"/>
  <sheetViews>
    <sheetView zoomScale="80" zoomScaleNormal="80" zoomScalePageLayoutView="0" workbookViewId="0" topLeftCell="A1">
      <pane ySplit="13" topLeftCell="A14" activePane="bottomLeft" state="frozen"/>
      <selection pane="topLeft" activeCell="A1" sqref="A1"/>
      <selection pane="bottomLeft" activeCell="F14" sqref="F14"/>
    </sheetView>
  </sheetViews>
  <sheetFormatPr defaultColWidth="9.140625" defaultRowHeight="15"/>
  <cols>
    <col min="1" max="1" width="17.00390625" style="0" customWidth="1"/>
    <col min="2" max="2" width="18.7109375" style="0" bestFit="1" customWidth="1"/>
    <col min="3" max="3" width="9.140625" style="60" customWidth="1"/>
    <col min="4" max="4" width="5.7109375" style="60" customWidth="1"/>
    <col min="5" max="5" width="8.421875" style="60" customWidth="1"/>
    <col min="6" max="6" width="20.00390625" style="60" customWidth="1"/>
    <col min="7" max="8" width="10.140625" style="60" customWidth="1"/>
    <col min="9" max="9" width="9.140625" style="60" customWidth="1"/>
    <col min="10" max="10" width="13.57421875" style="60" bestFit="1" customWidth="1"/>
    <col min="11" max="11" width="13.57421875" style="60" customWidth="1"/>
    <col min="12" max="12" width="14.421875" style="60" bestFit="1" customWidth="1"/>
    <col min="13" max="13" width="14.140625" style="60" customWidth="1"/>
    <col min="14" max="14" width="8.421875" style="60" customWidth="1"/>
    <col min="15" max="15" width="11.00390625" style="60" customWidth="1"/>
    <col min="16" max="16" width="11.421875" style="60" customWidth="1"/>
    <col min="17" max="17" width="10.421875" style="60" customWidth="1"/>
    <col min="18" max="18" width="11.421875" style="60" customWidth="1"/>
  </cols>
  <sheetData>
    <row r="1" spans="1:18" s="28" customFormat="1" ht="16.5" thickBot="1">
      <c r="A1" s="26" t="s">
        <v>37</v>
      </c>
      <c r="B1" s="27">
        <f>B11+B3</f>
        <v>70</v>
      </c>
      <c r="C1" s="27">
        <f>C11+C3</f>
        <v>107</v>
      </c>
      <c r="D1" s="27">
        <f>D11+D3</f>
        <v>200</v>
      </c>
      <c r="E1" s="27"/>
      <c r="F1" s="31"/>
      <c r="G1" s="30"/>
      <c r="H1" s="87">
        <f>SUM(Br_dir._kontakata_u_mesecu_izveštavanja)</f>
        <v>77</v>
      </c>
      <c r="I1" s="87">
        <f>SUM(Ukupno_poseta)</f>
        <v>1267</v>
      </c>
      <c r="J1" s="80"/>
      <c r="K1" s="81"/>
      <c r="L1" s="82"/>
      <c r="M1" s="82"/>
      <c r="N1" s="82"/>
      <c r="O1" s="83"/>
      <c r="P1" s="83"/>
      <c r="Q1" s="83"/>
      <c r="R1" s="83"/>
    </row>
    <row r="2" spans="1:18" s="28" customFormat="1" ht="17.25" thickBot="1" thickTop="1">
      <c r="A2" s="35" t="s">
        <v>36</v>
      </c>
      <c r="B2" s="36">
        <f>B3+B6+B7+B8</f>
        <v>68</v>
      </c>
      <c r="C2" s="36">
        <f>C3+C6+C7+C8</f>
        <v>104</v>
      </c>
      <c r="D2" s="36">
        <f>D3+D6+D7+D8</f>
        <v>194</v>
      </c>
      <c r="E2" s="92">
        <f>SUM(Ponovljena_usluga)</f>
        <v>0</v>
      </c>
      <c r="F2" s="36"/>
      <c r="G2" s="36">
        <f>G3+G6+G7+G8</f>
        <v>1189</v>
      </c>
      <c r="H2" s="36">
        <f>H3+H6+H7+H8</f>
        <v>77</v>
      </c>
      <c r="I2" s="36">
        <f>I3+I6+I7+I8</f>
        <v>1266</v>
      </c>
      <c r="J2" s="85"/>
      <c r="K2" s="86"/>
      <c r="L2" s="86"/>
      <c r="M2" s="86"/>
      <c r="N2" s="86"/>
      <c r="O2" s="83"/>
      <c r="P2" s="83"/>
      <c r="Q2" s="83"/>
      <c r="R2" s="83"/>
    </row>
    <row r="3" spans="1:18" ht="16.5" thickBot="1" thickTop="1">
      <c r="A3" s="20" t="s">
        <v>31</v>
      </c>
      <c r="B3" s="25">
        <f>SUM(B4:B5)</f>
        <v>34</v>
      </c>
      <c r="C3" s="88">
        <f>SUM(C4:C5)</f>
        <v>49</v>
      </c>
      <c r="D3" s="88">
        <f>SUM(D4:D5)</f>
        <v>85</v>
      </c>
      <c r="E3" s="32"/>
      <c r="F3" s="21"/>
      <c r="G3" s="32">
        <f>SUM(G4:G5)</f>
        <v>438</v>
      </c>
      <c r="H3" s="32">
        <f>SUM(H4:H5)</f>
        <v>71</v>
      </c>
      <c r="I3" s="32">
        <f>SUM(I4:I5)</f>
        <v>509</v>
      </c>
      <c r="J3" s="84"/>
      <c r="K3" s="77"/>
      <c r="L3" s="77"/>
      <c r="M3" s="77"/>
      <c r="N3" s="77"/>
      <c r="O3" s="77"/>
      <c r="P3" s="77"/>
      <c r="Q3" s="77"/>
      <c r="R3" s="77"/>
    </row>
    <row r="4" spans="1:18" ht="15.75" thickTop="1">
      <c r="A4" s="15" t="s">
        <v>25</v>
      </c>
      <c r="B4" s="23">
        <f aca="true" t="shared" si="0" ref="B4:B10">COUNTIF(Status,A4)</f>
        <v>31</v>
      </c>
      <c r="C4" s="89">
        <f aca="true" t="shared" si="1" ref="C4:C10">SUMIF(Status,A4,roditelj_staratelj__broj_odraslih)</f>
        <v>44</v>
      </c>
      <c r="D4" s="89">
        <f aca="true" t="shared" si="2" ref="D4:D10">SUMIF(Status,A4,broj_dece)</f>
        <v>78</v>
      </c>
      <c r="E4" s="29"/>
      <c r="F4" s="16"/>
      <c r="G4" s="29">
        <f aca="true" t="shared" si="3" ref="G4:G10">SUMIF(Status,A4,Br_dir._kontakata_do_meseca_izveštavanja)</f>
        <v>431</v>
      </c>
      <c r="H4" s="29">
        <f aca="true" t="shared" si="4" ref="H4:H10">SUMIF(Status,A4,Br_dir._kontakata_u_mesecu_izveštavanja)</f>
        <v>67</v>
      </c>
      <c r="I4" s="29">
        <f aca="true" t="shared" si="5" ref="I4:I10">SUMIF(Status,A4,Ukupno_poseta)</f>
        <v>498</v>
      </c>
      <c r="J4" s="84"/>
      <c r="K4" s="77"/>
      <c r="L4" s="77"/>
      <c r="M4" s="77"/>
      <c r="N4" s="77"/>
      <c r="O4" s="77"/>
      <c r="P4" s="77"/>
      <c r="Q4" s="77"/>
      <c r="R4" s="77"/>
    </row>
    <row r="5" spans="1:18" ht="15.75" thickBot="1">
      <c r="A5" s="17" t="s">
        <v>26</v>
      </c>
      <c r="B5" s="22">
        <f t="shared" si="0"/>
        <v>3</v>
      </c>
      <c r="C5" s="90">
        <f t="shared" si="1"/>
        <v>5</v>
      </c>
      <c r="D5" s="90">
        <f t="shared" si="2"/>
        <v>7</v>
      </c>
      <c r="E5" s="34"/>
      <c r="F5" s="18"/>
      <c r="G5" s="29">
        <f t="shared" si="3"/>
        <v>7</v>
      </c>
      <c r="H5" s="34">
        <f t="shared" si="4"/>
        <v>4</v>
      </c>
      <c r="I5" s="34">
        <f t="shared" si="5"/>
        <v>11</v>
      </c>
      <c r="J5" s="84"/>
      <c r="K5" s="77"/>
      <c r="L5" s="77"/>
      <c r="M5" s="77"/>
      <c r="N5" s="77"/>
      <c r="O5" s="77"/>
      <c r="P5" s="77"/>
      <c r="Q5" s="77"/>
      <c r="R5" s="77"/>
    </row>
    <row r="6" spans="1:18" ht="15.75" thickTop="1">
      <c r="A6" s="15" t="s">
        <v>33</v>
      </c>
      <c r="B6" s="23">
        <f t="shared" si="0"/>
        <v>24</v>
      </c>
      <c r="C6" s="89">
        <f t="shared" si="1"/>
        <v>40</v>
      </c>
      <c r="D6" s="89">
        <f t="shared" si="2"/>
        <v>75</v>
      </c>
      <c r="E6" s="29"/>
      <c r="F6" s="16"/>
      <c r="G6" s="29">
        <f t="shared" si="3"/>
        <v>687</v>
      </c>
      <c r="H6" s="29">
        <f t="shared" si="4"/>
        <v>4</v>
      </c>
      <c r="I6" s="29">
        <f t="shared" si="5"/>
        <v>691</v>
      </c>
      <c r="J6" s="84"/>
      <c r="K6" s="77"/>
      <c r="L6" s="77"/>
      <c r="M6" s="77"/>
      <c r="N6" s="77"/>
      <c r="O6" s="77"/>
      <c r="P6" s="77"/>
      <c r="Q6" s="77"/>
      <c r="R6" s="77"/>
    </row>
    <row r="7" spans="1:18" ht="15">
      <c r="A7" s="14" t="s">
        <v>27</v>
      </c>
      <c r="B7" s="23">
        <f t="shared" si="0"/>
        <v>10</v>
      </c>
      <c r="C7" s="89">
        <f t="shared" si="1"/>
        <v>15</v>
      </c>
      <c r="D7" s="89">
        <f t="shared" si="2"/>
        <v>34</v>
      </c>
      <c r="E7" s="29"/>
      <c r="F7" s="13"/>
      <c r="G7" s="29">
        <f t="shared" si="3"/>
        <v>64</v>
      </c>
      <c r="H7" s="29">
        <f t="shared" si="4"/>
        <v>2</v>
      </c>
      <c r="I7" s="29">
        <f t="shared" si="5"/>
        <v>66</v>
      </c>
      <c r="J7" s="84"/>
      <c r="K7" s="77"/>
      <c r="L7" s="77"/>
      <c r="M7" s="77"/>
      <c r="N7" s="77"/>
      <c r="O7" s="77"/>
      <c r="P7" s="77"/>
      <c r="Q7" s="77"/>
      <c r="R7" s="77"/>
    </row>
    <row r="8" spans="1:18" ht="15">
      <c r="A8" s="14" t="s">
        <v>28</v>
      </c>
      <c r="B8" s="23">
        <f t="shared" si="0"/>
        <v>0</v>
      </c>
      <c r="C8" s="89">
        <f t="shared" si="1"/>
        <v>0</v>
      </c>
      <c r="D8" s="89">
        <f t="shared" si="2"/>
        <v>0</v>
      </c>
      <c r="E8" s="29"/>
      <c r="F8" s="13"/>
      <c r="G8" s="29">
        <f t="shared" si="3"/>
        <v>0</v>
      </c>
      <c r="H8" s="29">
        <f t="shared" si="4"/>
        <v>0</v>
      </c>
      <c r="I8" s="29">
        <f t="shared" si="5"/>
        <v>0</v>
      </c>
      <c r="J8" s="84"/>
      <c r="K8" s="77"/>
      <c r="L8" s="77"/>
      <c r="M8" s="77"/>
      <c r="N8" s="77"/>
      <c r="O8" s="77"/>
      <c r="P8" s="77"/>
      <c r="Q8" s="77"/>
      <c r="R8" s="77"/>
    </row>
    <row r="9" spans="1:18" ht="15">
      <c r="A9" s="14" t="s">
        <v>29</v>
      </c>
      <c r="B9" s="23">
        <f t="shared" si="0"/>
        <v>2</v>
      </c>
      <c r="C9" s="89">
        <f t="shared" si="1"/>
        <v>3</v>
      </c>
      <c r="D9" s="89">
        <f t="shared" si="2"/>
        <v>6</v>
      </c>
      <c r="E9" s="29"/>
      <c r="F9" s="13"/>
      <c r="G9" s="29">
        <f t="shared" si="3"/>
        <v>1</v>
      </c>
      <c r="H9" s="29">
        <f t="shared" si="4"/>
        <v>0</v>
      </c>
      <c r="I9" s="29">
        <f t="shared" si="5"/>
        <v>1</v>
      </c>
      <c r="J9" s="84"/>
      <c r="K9" s="77"/>
      <c r="L9" s="77"/>
      <c r="M9" s="77"/>
      <c r="N9" s="77"/>
      <c r="O9" s="77"/>
      <c r="P9" s="77"/>
      <c r="Q9" s="77"/>
      <c r="R9" s="77"/>
    </row>
    <row r="10" spans="1:18" ht="15.75" thickBot="1">
      <c r="A10" s="17" t="s">
        <v>30</v>
      </c>
      <c r="B10" s="22">
        <f t="shared" si="0"/>
        <v>0</v>
      </c>
      <c r="C10" s="90">
        <f t="shared" si="1"/>
        <v>0</v>
      </c>
      <c r="D10" s="90">
        <f t="shared" si="2"/>
        <v>0</v>
      </c>
      <c r="E10" s="34"/>
      <c r="F10" s="18"/>
      <c r="G10" s="29">
        <f t="shared" si="3"/>
        <v>0</v>
      </c>
      <c r="H10" s="34">
        <f t="shared" si="4"/>
        <v>0</v>
      </c>
      <c r="I10" s="34">
        <f t="shared" si="5"/>
        <v>0</v>
      </c>
      <c r="J10" s="84"/>
      <c r="K10" s="77"/>
      <c r="L10" s="77"/>
      <c r="M10" s="77"/>
      <c r="N10" s="77"/>
      <c r="O10" s="77"/>
      <c r="P10" s="77"/>
      <c r="Q10" s="77"/>
      <c r="R10" s="77"/>
    </row>
    <row r="11" spans="1:18" ht="15.75" thickTop="1">
      <c r="A11" s="19" t="s">
        <v>32</v>
      </c>
      <c r="B11" s="24">
        <f>SUM(B6:B10)</f>
        <v>36</v>
      </c>
      <c r="C11" s="91">
        <f>SUM(C6:C10)</f>
        <v>58</v>
      </c>
      <c r="D11" s="91">
        <f>SUM(D6:D10)</f>
        <v>115</v>
      </c>
      <c r="E11" s="33"/>
      <c r="F11" s="16"/>
      <c r="G11" s="33">
        <f>SUM(G6:G10)</f>
        <v>752</v>
      </c>
      <c r="H11" s="33">
        <f>SUM(H6:H10)</f>
        <v>6</v>
      </c>
      <c r="I11" s="33">
        <f>SUM(I6:I10)</f>
        <v>758</v>
      </c>
      <c r="J11" s="84"/>
      <c r="K11" s="77"/>
      <c r="L11" s="77"/>
      <c r="M11" s="77"/>
      <c r="N11" s="77"/>
      <c r="O11" s="77"/>
      <c r="P11" s="77"/>
      <c r="Q11" s="77"/>
      <c r="R11" s="77"/>
    </row>
    <row r="12" spans="1:18" ht="15">
      <c r="A12" s="7"/>
      <c r="B12" s="8"/>
      <c r="C12"/>
      <c r="D12"/>
      <c r="E12"/>
      <c r="F12"/>
      <c r="G12"/>
      <c r="H12"/>
      <c r="I12"/>
      <c r="J12"/>
      <c r="K12"/>
      <c r="L12"/>
      <c r="M12"/>
      <c r="N12"/>
      <c r="O12"/>
      <c r="P12"/>
      <c r="Q12"/>
      <c r="R12"/>
    </row>
    <row r="13" spans="1:18" ht="77.25">
      <c r="A13" s="9" t="s">
        <v>35</v>
      </c>
      <c r="B13" s="10" t="s">
        <v>10</v>
      </c>
      <c r="C13" s="49" t="s">
        <v>11</v>
      </c>
      <c r="D13" s="49" t="s">
        <v>12</v>
      </c>
      <c r="E13" s="75" t="s">
        <v>247</v>
      </c>
      <c r="F13" s="74" t="s">
        <v>34</v>
      </c>
      <c r="G13" s="53" t="s">
        <v>17</v>
      </c>
      <c r="H13" s="53" t="s">
        <v>18</v>
      </c>
      <c r="I13" s="53" t="s">
        <v>38</v>
      </c>
      <c r="J13" s="51" t="s">
        <v>13</v>
      </c>
      <c r="K13" s="51" t="s">
        <v>14</v>
      </c>
      <c r="L13" s="51" t="s">
        <v>15</v>
      </c>
      <c r="M13" s="51" t="s">
        <v>16</v>
      </c>
      <c r="N13" s="52" t="s">
        <v>24</v>
      </c>
      <c r="O13" s="51" t="s">
        <v>19</v>
      </c>
      <c r="P13" s="51" t="s">
        <v>20</v>
      </c>
      <c r="Q13" s="51" t="s">
        <v>248</v>
      </c>
      <c r="R13" s="51" t="s">
        <v>249</v>
      </c>
    </row>
    <row r="14" spans="1:24" ht="15">
      <c r="A14" s="12" t="s">
        <v>251</v>
      </c>
      <c r="B14" s="64" t="s">
        <v>252</v>
      </c>
      <c r="C14" s="64">
        <v>1</v>
      </c>
      <c r="D14" s="64">
        <v>2</v>
      </c>
      <c r="E14" s="76">
        <v>0</v>
      </c>
      <c r="F14" s="50" t="s">
        <v>131</v>
      </c>
      <c r="G14" s="65">
        <v>34</v>
      </c>
      <c r="H14" s="65">
        <v>0</v>
      </c>
      <c r="I14" s="54">
        <f>H14+G14</f>
        <v>34</v>
      </c>
      <c r="J14" s="93">
        <v>41555</v>
      </c>
      <c r="K14" s="93">
        <v>41563</v>
      </c>
      <c r="L14" s="93">
        <v>41593</v>
      </c>
      <c r="M14" s="93">
        <v>41599</v>
      </c>
      <c r="N14" s="94"/>
      <c r="O14" s="95"/>
      <c r="P14" s="96" t="s">
        <v>137</v>
      </c>
      <c r="Q14" s="96"/>
      <c r="R14" s="96"/>
      <c r="W14" s="105"/>
      <c r="X14" s="105"/>
    </row>
    <row r="15" spans="1:24" ht="15">
      <c r="A15" s="12"/>
      <c r="B15" s="64"/>
      <c r="C15" s="64">
        <v>2</v>
      </c>
      <c r="D15" s="64">
        <v>3</v>
      </c>
      <c r="E15" s="76">
        <v>0</v>
      </c>
      <c r="F15" s="50" t="s">
        <v>131</v>
      </c>
      <c r="G15" s="65">
        <v>43</v>
      </c>
      <c r="H15" s="65"/>
      <c r="I15" s="54">
        <f aca="true" t="shared" si="6" ref="I15:I78">H15+G15</f>
        <v>43</v>
      </c>
      <c r="J15" s="93">
        <v>41583</v>
      </c>
      <c r="K15" s="97">
        <v>41590</v>
      </c>
      <c r="L15" s="97">
        <v>41631</v>
      </c>
      <c r="M15" s="97">
        <v>41671</v>
      </c>
      <c r="N15" s="94"/>
      <c r="O15" s="96"/>
      <c r="P15" s="96" t="s">
        <v>136</v>
      </c>
      <c r="Q15" s="96"/>
      <c r="R15" s="96"/>
      <c r="W15" s="105"/>
      <c r="X15" s="105"/>
    </row>
    <row r="16" spans="1:24" ht="15">
      <c r="A16" s="12"/>
      <c r="B16" s="78"/>
      <c r="C16" s="64">
        <v>2</v>
      </c>
      <c r="D16" s="64">
        <v>3</v>
      </c>
      <c r="E16" s="76">
        <v>0</v>
      </c>
      <c r="F16" s="50" t="s">
        <v>131</v>
      </c>
      <c r="G16" s="65">
        <v>31</v>
      </c>
      <c r="H16" s="65"/>
      <c r="I16" s="54">
        <f t="shared" si="6"/>
        <v>31</v>
      </c>
      <c r="J16" s="93">
        <v>41583</v>
      </c>
      <c r="K16" s="97">
        <v>41585</v>
      </c>
      <c r="L16" s="97">
        <v>41632</v>
      </c>
      <c r="M16" s="93">
        <v>41645</v>
      </c>
      <c r="N16" s="94"/>
      <c r="O16" s="96"/>
      <c r="P16" s="96" t="s">
        <v>152</v>
      </c>
      <c r="Q16" s="96"/>
      <c r="R16" s="96"/>
      <c r="W16" s="105"/>
      <c r="X16" s="105"/>
    </row>
    <row r="17" spans="1:24" ht="15">
      <c r="A17" s="12"/>
      <c r="B17" s="64"/>
      <c r="C17" s="64">
        <v>2</v>
      </c>
      <c r="D17" s="64">
        <v>6</v>
      </c>
      <c r="E17" s="76">
        <v>0</v>
      </c>
      <c r="F17" s="50" t="s">
        <v>131</v>
      </c>
      <c r="G17" s="65">
        <v>29</v>
      </c>
      <c r="H17" s="65"/>
      <c r="I17" s="54">
        <f t="shared" si="6"/>
        <v>29</v>
      </c>
      <c r="J17" s="97">
        <v>41605</v>
      </c>
      <c r="K17" s="97">
        <v>41607</v>
      </c>
      <c r="L17" s="97">
        <v>41655</v>
      </c>
      <c r="M17" s="97">
        <v>41659</v>
      </c>
      <c r="N17" s="94"/>
      <c r="O17" s="96"/>
      <c r="P17" s="96" t="s">
        <v>138</v>
      </c>
      <c r="Q17" s="96"/>
      <c r="R17" s="96"/>
      <c r="W17" s="105"/>
      <c r="X17" s="105"/>
    </row>
    <row r="18" spans="1:24" ht="15">
      <c r="A18" s="12"/>
      <c r="B18" s="64"/>
      <c r="C18" s="64">
        <v>2</v>
      </c>
      <c r="D18" s="64">
        <v>4</v>
      </c>
      <c r="E18" s="76">
        <v>0</v>
      </c>
      <c r="F18" s="50" t="s">
        <v>131</v>
      </c>
      <c r="G18" s="65">
        <v>48</v>
      </c>
      <c r="H18" s="65"/>
      <c r="I18" s="54">
        <f t="shared" si="6"/>
        <v>48</v>
      </c>
      <c r="J18" s="97">
        <v>41611</v>
      </c>
      <c r="K18" s="97">
        <v>41613</v>
      </c>
      <c r="L18" s="97">
        <v>41659</v>
      </c>
      <c r="M18" s="97" t="s">
        <v>100</v>
      </c>
      <c r="N18" s="94"/>
      <c r="O18" s="96"/>
      <c r="P18" s="96" t="s">
        <v>139</v>
      </c>
      <c r="Q18" s="96"/>
      <c r="R18" s="96">
        <v>2</v>
      </c>
      <c r="W18" s="105"/>
      <c r="X18" s="105"/>
    </row>
    <row r="19" spans="1:24" ht="15">
      <c r="A19" s="12"/>
      <c r="B19" s="79"/>
      <c r="C19" s="64">
        <v>1</v>
      </c>
      <c r="D19" s="64">
        <v>5</v>
      </c>
      <c r="E19" s="76">
        <v>0</v>
      </c>
      <c r="F19" s="50" t="s">
        <v>140</v>
      </c>
      <c r="G19" s="65">
        <v>13</v>
      </c>
      <c r="H19" s="65"/>
      <c r="I19" s="54">
        <f t="shared" si="6"/>
        <v>13</v>
      </c>
      <c r="J19" s="97">
        <v>41673</v>
      </c>
      <c r="K19" s="97">
        <v>41675</v>
      </c>
      <c r="L19" s="97">
        <v>41718</v>
      </c>
      <c r="M19" s="97">
        <v>41730</v>
      </c>
      <c r="N19" s="94"/>
      <c r="O19" s="96"/>
      <c r="P19" s="96" t="s">
        <v>163</v>
      </c>
      <c r="Q19" s="96"/>
      <c r="R19" s="96"/>
      <c r="W19" s="105"/>
      <c r="X19" s="105"/>
    </row>
    <row r="20" spans="1:24" ht="15">
      <c r="A20" s="12"/>
      <c r="B20" s="78"/>
      <c r="C20" s="64">
        <v>2</v>
      </c>
      <c r="D20" s="64">
        <v>3</v>
      </c>
      <c r="E20" s="76">
        <v>0</v>
      </c>
      <c r="F20" s="50" t="s">
        <v>131</v>
      </c>
      <c r="G20" s="65">
        <v>16</v>
      </c>
      <c r="H20" s="65"/>
      <c r="I20" s="54">
        <f t="shared" si="6"/>
        <v>16</v>
      </c>
      <c r="J20" s="97">
        <v>41678</v>
      </c>
      <c r="K20" s="97">
        <v>41682</v>
      </c>
      <c r="L20" s="97">
        <v>41730</v>
      </c>
      <c r="M20" s="98" t="s">
        <v>111</v>
      </c>
      <c r="N20" s="94"/>
      <c r="O20" s="96"/>
      <c r="P20" s="96" t="s">
        <v>170</v>
      </c>
      <c r="Q20" s="96"/>
      <c r="R20" s="96"/>
      <c r="W20" s="105"/>
      <c r="X20" s="105"/>
    </row>
    <row r="21" spans="1:24" ht="15">
      <c r="A21" s="12"/>
      <c r="B21" s="64"/>
      <c r="C21" s="64">
        <v>1</v>
      </c>
      <c r="D21" s="64">
        <v>3</v>
      </c>
      <c r="E21" s="76">
        <v>0</v>
      </c>
      <c r="F21" s="50" t="s">
        <v>27</v>
      </c>
      <c r="G21" s="65">
        <v>9</v>
      </c>
      <c r="H21" s="55"/>
      <c r="I21" s="54">
        <f t="shared" si="6"/>
        <v>9</v>
      </c>
      <c r="J21" s="97">
        <v>41680</v>
      </c>
      <c r="K21" s="97">
        <v>41682</v>
      </c>
      <c r="L21" s="98"/>
      <c r="M21" s="98"/>
      <c r="N21" s="99"/>
      <c r="O21" s="100"/>
      <c r="P21" s="100"/>
      <c r="Q21" s="100"/>
      <c r="R21" s="100"/>
      <c r="W21" s="105"/>
      <c r="X21" s="105"/>
    </row>
    <row r="22" spans="1:24" ht="15">
      <c r="A22" s="12"/>
      <c r="B22" s="64"/>
      <c r="C22" s="64">
        <v>2</v>
      </c>
      <c r="D22" s="64">
        <v>1</v>
      </c>
      <c r="E22" s="76">
        <v>0</v>
      </c>
      <c r="F22" s="50" t="s">
        <v>131</v>
      </c>
      <c r="G22" s="65">
        <v>15</v>
      </c>
      <c r="H22" s="55"/>
      <c r="I22" s="54">
        <f t="shared" si="6"/>
        <v>15</v>
      </c>
      <c r="J22" s="97">
        <v>41684</v>
      </c>
      <c r="K22" s="97">
        <v>41688</v>
      </c>
      <c r="L22" s="98" t="s">
        <v>102</v>
      </c>
      <c r="M22" s="98" t="s">
        <v>103</v>
      </c>
      <c r="N22" s="99"/>
      <c r="O22" s="100"/>
      <c r="P22" s="100" t="s">
        <v>164</v>
      </c>
      <c r="Q22" s="100"/>
      <c r="R22" s="100"/>
      <c r="W22" s="105"/>
      <c r="X22" s="105"/>
    </row>
    <row r="23" spans="1:18" ht="15">
      <c r="A23" s="12"/>
      <c r="B23" s="64"/>
      <c r="C23" s="64">
        <v>1</v>
      </c>
      <c r="D23" s="64">
        <v>2</v>
      </c>
      <c r="E23" s="76">
        <v>0</v>
      </c>
      <c r="F23" s="50" t="s">
        <v>131</v>
      </c>
      <c r="G23" s="65">
        <v>18</v>
      </c>
      <c r="H23" s="55"/>
      <c r="I23" s="54">
        <f t="shared" si="6"/>
        <v>18</v>
      </c>
      <c r="J23" s="97">
        <v>41737</v>
      </c>
      <c r="K23" s="97">
        <v>41740</v>
      </c>
      <c r="L23" s="98" t="s">
        <v>116</v>
      </c>
      <c r="M23" s="98" t="s">
        <v>115</v>
      </c>
      <c r="N23" s="99"/>
      <c r="O23" s="101"/>
      <c r="P23" s="100" t="s">
        <v>189</v>
      </c>
      <c r="Q23" s="100"/>
      <c r="R23" s="100"/>
    </row>
    <row r="24" spans="1:18" ht="15">
      <c r="A24" s="12"/>
      <c r="B24" s="64"/>
      <c r="C24" s="64">
        <v>2</v>
      </c>
      <c r="D24" s="64">
        <v>3</v>
      </c>
      <c r="E24" s="76">
        <v>0</v>
      </c>
      <c r="F24" s="50" t="s">
        <v>141</v>
      </c>
      <c r="G24" s="65">
        <v>0</v>
      </c>
      <c r="H24" s="55"/>
      <c r="I24" s="54">
        <f t="shared" si="6"/>
        <v>0</v>
      </c>
      <c r="J24" s="97">
        <v>41746</v>
      </c>
      <c r="K24" s="98"/>
      <c r="L24" s="98"/>
      <c r="M24" s="98"/>
      <c r="N24" s="99"/>
      <c r="O24" s="100"/>
      <c r="P24" s="100"/>
      <c r="Q24" s="100"/>
      <c r="R24" s="100"/>
    </row>
    <row r="25" spans="1:18" ht="15">
      <c r="A25" s="12"/>
      <c r="B25" s="64"/>
      <c r="C25" s="64">
        <v>2</v>
      </c>
      <c r="D25" s="64">
        <v>2</v>
      </c>
      <c r="E25" s="76">
        <v>0</v>
      </c>
      <c r="F25" s="50" t="s">
        <v>25</v>
      </c>
      <c r="G25" s="65">
        <v>21</v>
      </c>
      <c r="H25" s="55">
        <v>2</v>
      </c>
      <c r="I25" s="54">
        <f t="shared" si="6"/>
        <v>23</v>
      </c>
      <c r="J25" s="97">
        <v>41746</v>
      </c>
      <c r="K25" s="98" t="s">
        <v>106</v>
      </c>
      <c r="L25" s="98" t="s">
        <v>107</v>
      </c>
      <c r="M25" s="98" t="s">
        <v>110</v>
      </c>
      <c r="N25" s="99"/>
      <c r="O25" s="100"/>
      <c r="P25" s="100"/>
      <c r="Q25" s="100"/>
      <c r="R25" s="100"/>
    </row>
    <row r="26" spans="1:18" ht="15">
      <c r="A26" s="12"/>
      <c r="B26" s="64"/>
      <c r="C26" s="64">
        <v>2</v>
      </c>
      <c r="D26" s="64">
        <v>2</v>
      </c>
      <c r="E26" s="76">
        <v>0</v>
      </c>
      <c r="F26" s="50" t="s">
        <v>25</v>
      </c>
      <c r="G26" s="65">
        <v>34</v>
      </c>
      <c r="H26" s="55">
        <v>2</v>
      </c>
      <c r="I26" s="54">
        <f t="shared" si="6"/>
        <v>36</v>
      </c>
      <c r="J26" s="97" t="s">
        <v>113</v>
      </c>
      <c r="K26" s="98" t="s">
        <v>154</v>
      </c>
      <c r="L26" s="98" t="s">
        <v>166</v>
      </c>
      <c r="M26" s="98" t="s">
        <v>167</v>
      </c>
      <c r="N26" s="99"/>
      <c r="O26" s="100" t="s">
        <v>210</v>
      </c>
      <c r="P26" s="100"/>
      <c r="Q26" s="100"/>
      <c r="R26" s="100"/>
    </row>
    <row r="27" spans="1:18" ht="15">
      <c r="A27" s="12"/>
      <c r="B27" s="64"/>
      <c r="C27" s="64">
        <v>1</v>
      </c>
      <c r="D27" s="64">
        <v>6</v>
      </c>
      <c r="E27" s="76">
        <v>0</v>
      </c>
      <c r="F27" s="50" t="s">
        <v>140</v>
      </c>
      <c r="G27" s="65">
        <v>9</v>
      </c>
      <c r="H27" s="55">
        <v>2</v>
      </c>
      <c r="I27" s="54">
        <f t="shared" si="6"/>
        <v>11</v>
      </c>
      <c r="J27" s="97" t="s">
        <v>111</v>
      </c>
      <c r="K27" s="98" t="s">
        <v>112</v>
      </c>
      <c r="L27" s="98" t="s">
        <v>119</v>
      </c>
      <c r="M27" s="98" t="s">
        <v>142</v>
      </c>
      <c r="N27" s="99"/>
      <c r="O27" s="100"/>
      <c r="P27" s="100"/>
      <c r="Q27" s="100"/>
      <c r="R27" s="100"/>
    </row>
    <row r="28" spans="1:18" ht="15">
      <c r="A28" s="12"/>
      <c r="B28" s="64"/>
      <c r="C28" s="64">
        <v>2</v>
      </c>
      <c r="D28" s="64">
        <v>2</v>
      </c>
      <c r="E28" s="76">
        <v>0</v>
      </c>
      <c r="F28" s="50" t="s">
        <v>140</v>
      </c>
      <c r="G28" s="65">
        <v>3</v>
      </c>
      <c r="H28" s="55"/>
      <c r="I28" s="54">
        <f t="shared" si="6"/>
        <v>3</v>
      </c>
      <c r="J28" s="97" t="s">
        <v>114</v>
      </c>
      <c r="K28" s="98" t="s">
        <v>114</v>
      </c>
      <c r="L28" s="98"/>
      <c r="M28" s="98"/>
      <c r="N28" s="99"/>
      <c r="O28" s="100"/>
      <c r="P28" s="100"/>
      <c r="Q28" s="100"/>
      <c r="R28" s="100"/>
    </row>
    <row r="29" spans="1:18" ht="15">
      <c r="A29" s="12"/>
      <c r="B29" s="64"/>
      <c r="C29" s="64">
        <v>2</v>
      </c>
      <c r="D29" s="64">
        <v>2</v>
      </c>
      <c r="E29" s="76">
        <v>0</v>
      </c>
      <c r="F29" s="50" t="s">
        <v>84</v>
      </c>
      <c r="G29" s="65">
        <v>21</v>
      </c>
      <c r="H29" s="55">
        <v>1</v>
      </c>
      <c r="I29" s="54">
        <f t="shared" si="6"/>
        <v>22</v>
      </c>
      <c r="J29" s="97" t="s">
        <v>104</v>
      </c>
      <c r="K29" s="98" t="s">
        <v>105</v>
      </c>
      <c r="L29" s="98" t="s">
        <v>143</v>
      </c>
      <c r="M29" s="98" t="s">
        <v>144</v>
      </c>
      <c r="N29" s="99"/>
      <c r="O29" s="100" t="s">
        <v>182</v>
      </c>
      <c r="P29" s="100"/>
      <c r="Q29" s="100"/>
      <c r="R29" s="100"/>
    </row>
    <row r="30" spans="1:18" ht="15">
      <c r="A30" s="12"/>
      <c r="B30" s="64"/>
      <c r="C30" s="64">
        <v>2</v>
      </c>
      <c r="D30" s="64">
        <v>7</v>
      </c>
      <c r="E30" s="76">
        <v>0</v>
      </c>
      <c r="F30" s="50" t="s">
        <v>25</v>
      </c>
      <c r="G30" s="65">
        <v>14</v>
      </c>
      <c r="H30" s="55">
        <v>1</v>
      </c>
      <c r="I30" s="54">
        <f t="shared" si="6"/>
        <v>15</v>
      </c>
      <c r="J30" s="97" t="s">
        <v>145</v>
      </c>
      <c r="K30" s="98" t="s">
        <v>146</v>
      </c>
      <c r="L30" s="98" t="s">
        <v>172</v>
      </c>
      <c r="M30" s="98" t="s">
        <v>178</v>
      </c>
      <c r="N30" s="99"/>
      <c r="O30" s="96" t="s">
        <v>228</v>
      </c>
      <c r="P30" s="100"/>
      <c r="Q30" s="100"/>
      <c r="R30" s="100"/>
    </row>
    <row r="31" spans="1:18" ht="15">
      <c r="A31" s="12"/>
      <c r="B31" s="64"/>
      <c r="C31" s="64">
        <v>2</v>
      </c>
      <c r="D31" s="64">
        <v>3</v>
      </c>
      <c r="E31" s="76">
        <v>0</v>
      </c>
      <c r="F31" s="50" t="s">
        <v>25</v>
      </c>
      <c r="G31" s="65">
        <v>15</v>
      </c>
      <c r="H31" s="55">
        <v>1</v>
      </c>
      <c r="I31" s="54">
        <f t="shared" si="6"/>
        <v>16</v>
      </c>
      <c r="J31" s="97" t="s">
        <v>145</v>
      </c>
      <c r="K31" s="98" t="s">
        <v>146</v>
      </c>
      <c r="L31" s="98" t="s">
        <v>179</v>
      </c>
      <c r="M31" s="98" t="s">
        <v>178</v>
      </c>
      <c r="N31" s="99"/>
      <c r="O31" s="96" t="s">
        <v>222</v>
      </c>
      <c r="P31" s="100"/>
      <c r="Q31" s="100"/>
      <c r="R31" s="100"/>
    </row>
    <row r="32" spans="1:18" ht="15">
      <c r="A32" s="12"/>
      <c r="B32" s="64"/>
      <c r="C32" s="64">
        <v>2</v>
      </c>
      <c r="D32" s="64">
        <v>6</v>
      </c>
      <c r="E32" s="76">
        <v>0</v>
      </c>
      <c r="F32" s="50" t="s">
        <v>25</v>
      </c>
      <c r="G32" s="65">
        <v>13</v>
      </c>
      <c r="H32" s="55">
        <v>3</v>
      </c>
      <c r="I32" s="54">
        <f t="shared" si="6"/>
        <v>16</v>
      </c>
      <c r="J32" s="97" t="s">
        <v>147</v>
      </c>
      <c r="K32" s="98" t="s">
        <v>147</v>
      </c>
      <c r="L32" s="98" t="s">
        <v>186</v>
      </c>
      <c r="M32" s="98" t="s">
        <v>182</v>
      </c>
      <c r="N32" s="99"/>
      <c r="O32" s="96" t="s">
        <v>229</v>
      </c>
      <c r="P32" s="100"/>
      <c r="Q32" s="100"/>
      <c r="R32" s="100"/>
    </row>
    <row r="33" spans="1:18" ht="15">
      <c r="A33" s="12"/>
      <c r="B33" s="64"/>
      <c r="C33" s="64">
        <v>1</v>
      </c>
      <c r="D33" s="64">
        <v>2</v>
      </c>
      <c r="E33" s="76">
        <v>0</v>
      </c>
      <c r="F33" s="50" t="s">
        <v>25</v>
      </c>
      <c r="G33" s="65">
        <v>10</v>
      </c>
      <c r="H33" s="55">
        <v>2</v>
      </c>
      <c r="I33" s="54">
        <f t="shared" si="6"/>
        <v>12</v>
      </c>
      <c r="J33" s="97" t="s">
        <v>153</v>
      </c>
      <c r="K33" s="98" t="s">
        <v>168</v>
      </c>
      <c r="L33" s="98" t="s">
        <v>176</v>
      </c>
      <c r="M33" s="98" t="s">
        <v>250</v>
      </c>
      <c r="N33" s="99"/>
      <c r="O33" s="100" t="s">
        <v>238</v>
      </c>
      <c r="P33" s="100"/>
      <c r="Q33" s="100"/>
      <c r="R33" s="100"/>
    </row>
    <row r="34" spans="1:18" ht="15">
      <c r="A34" s="12"/>
      <c r="B34" s="64"/>
      <c r="C34" s="64">
        <v>1</v>
      </c>
      <c r="D34" s="64">
        <v>2</v>
      </c>
      <c r="E34" s="76">
        <v>0</v>
      </c>
      <c r="F34" s="50" t="s">
        <v>25</v>
      </c>
      <c r="G34" s="65">
        <v>14</v>
      </c>
      <c r="H34" s="55">
        <v>4</v>
      </c>
      <c r="I34" s="54">
        <f t="shared" si="6"/>
        <v>18</v>
      </c>
      <c r="J34" s="97" t="s">
        <v>165</v>
      </c>
      <c r="K34" s="98" t="s">
        <v>165</v>
      </c>
      <c r="L34" s="98" t="s">
        <v>180</v>
      </c>
      <c r="M34" s="98" t="s">
        <v>187</v>
      </c>
      <c r="N34" s="99"/>
      <c r="O34" s="100" t="s">
        <v>239</v>
      </c>
      <c r="P34" s="100"/>
      <c r="Q34" s="100"/>
      <c r="R34" s="100"/>
    </row>
    <row r="35" spans="1:18" ht="15">
      <c r="A35" s="12"/>
      <c r="B35" s="64"/>
      <c r="C35" s="64">
        <v>1</v>
      </c>
      <c r="D35" s="64">
        <v>6</v>
      </c>
      <c r="E35" s="76">
        <v>0</v>
      </c>
      <c r="F35" s="50" t="s">
        <v>25</v>
      </c>
      <c r="G35" s="65">
        <v>14</v>
      </c>
      <c r="H35" s="55">
        <v>2</v>
      </c>
      <c r="I35" s="54">
        <f t="shared" si="6"/>
        <v>16</v>
      </c>
      <c r="J35" s="97" t="s">
        <v>148</v>
      </c>
      <c r="K35" s="98" t="s">
        <v>169</v>
      </c>
      <c r="L35" s="98" t="s">
        <v>190</v>
      </c>
      <c r="M35" s="98" t="s">
        <v>192</v>
      </c>
      <c r="N35" s="99"/>
      <c r="O35" s="100" t="s">
        <v>240</v>
      </c>
      <c r="P35" s="100"/>
      <c r="Q35" s="100"/>
      <c r="R35" s="100"/>
    </row>
    <row r="36" spans="1:18" ht="15">
      <c r="A36" s="12"/>
      <c r="B36" s="64"/>
      <c r="C36" s="64">
        <v>2</v>
      </c>
      <c r="D36" s="64">
        <v>3</v>
      </c>
      <c r="E36" s="76">
        <v>0</v>
      </c>
      <c r="F36" s="50" t="s">
        <v>25</v>
      </c>
      <c r="G36" s="65">
        <v>37</v>
      </c>
      <c r="H36" s="55">
        <v>5</v>
      </c>
      <c r="I36" s="54">
        <f t="shared" si="6"/>
        <v>42</v>
      </c>
      <c r="J36" s="97" t="s">
        <v>173</v>
      </c>
      <c r="K36" s="98" t="s">
        <v>172</v>
      </c>
      <c r="L36" s="98" t="s">
        <v>191</v>
      </c>
      <c r="M36" s="98" t="s">
        <v>193</v>
      </c>
      <c r="N36" s="99"/>
      <c r="O36" s="100"/>
      <c r="P36" s="100"/>
      <c r="Q36" s="100"/>
      <c r="R36" s="100"/>
    </row>
    <row r="37" spans="1:18" ht="15">
      <c r="A37" s="12"/>
      <c r="B37" s="64"/>
      <c r="C37" s="64">
        <v>1</v>
      </c>
      <c r="D37" s="64">
        <v>2</v>
      </c>
      <c r="E37" s="76">
        <v>0</v>
      </c>
      <c r="F37" s="50" t="s">
        <v>25</v>
      </c>
      <c r="G37" s="65">
        <v>13</v>
      </c>
      <c r="H37" s="55">
        <v>3</v>
      </c>
      <c r="I37" s="54">
        <f t="shared" si="6"/>
        <v>16</v>
      </c>
      <c r="J37" s="97" t="s">
        <v>174</v>
      </c>
      <c r="K37" s="98" t="s">
        <v>175</v>
      </c>
      <c r="L37" s="98" t="s">
        <v>193</v>
      </c>
      <c r="M37" s="98" t="s">
        <v>194</v>
      </c>
      <c r="N37" s="99"/>
      <c r="O37" s="100"/>
      <c r="P37" s="100"/>
      <c r="Q37" s="100"/>
      <c r="R37" s="100"/>
    </row>
    <row r="38" spans="1:18" ht="15">
      <c r="A38" s="12"/>
      <c r="B38" s="64"/>
      <c r="C38" s="64">
        <v>1</v>
      </c>
      <c r="D38" s="64">
        <v>3</v>
      </c>
      <c r="E38" s="76">
        <v>0</v>
      </c>
      <c r="F38" s="50" t="s">
        <v>141</v>
      </c>
      <c r="G38" s="65">
        <v>1</v>
      </c>
      <c r="H38" s="55"/>
      <c r="I38" s="54">
        <f t="shared" si="6"/>
        <v>1</v>
      </c>
      <c r="J38" s="97" t="s">
        <v>101</v>
      </c>
      <c r="K38" s="98" t="s">
        <v>176</v>
      </c>
      <c r="L38" s="98"/>
      <c r="M38" s="98"/>
      <c r="N38" s="99"/>
      <c r="O38" s="100"/>
      <c r="P38" s="100"/>
      <c r="Q38" s="100"/>
      <c r="R38" s="100"/>
    </row>
    <row r="39" spans="1:18" ht="15">
      <c r="A39" s="12"/>
      <c r="B39" s="64"/>
      <c r="C39" s="64">
        <v>1</v>
      </c>
      <c r="D39" s="64">
        <v>2</v>
      </c>
      <c r="E39" s="76">
        <v>0</v>
      </c>
      <c r="F39" s="50" t="s">
        <v>25</v>
      </c>
      <c r="G39" s="65">
        <v>13</v>
      </c>
      <c r="H39" s="55">
        <v>2</v>
      </c>
      <c r="I39" s="54">
        <f t="shared" si="6"/>
        <v>15</v>
      </c>
      <c r="J39" s="97" t="s">
        <v>189</v>
      </c>
      <c r="K39" s="98" t="s">
        <v>200</v>
      </c>
      <c r="L39" s="98" t="s">
        <v>223</v>
      </c>
      <c r="M39" s="98" t="s">
        <v>226</v>
      </c>
      <c r="N39" s="99"/>
      <c r="O39" s="100"/>
      <c r="P39" s="100"/>
      <c r="Q39" s="100"/>
      <c r="R39" s="100"/>
    </row>
    <row r="40" spans="1:18" ht="15">
      <c r="A40" s="12"/>
      <c r="B40" s="64"/>
      <c r="C40" s="64">
        <v>1</v>
      </c>
      <c r="D40" s="64">
        <v>1</v>
      </c>
      <c r="E40" s="76">
        <v>0</v>
      </c>
      <c r="F40" s="50" t="s">
        <v>25</v>
      </c>
      <c r="G40" s="65">
        <v>12</v>
      </c>
      <c r="H40" s="55">
        <v>2</v>
      </c>
      <c r="I40" s="54">
        <f t="shared" si="6"/>
        <v>14</v>
      </c>
      <c r="J40" s="97" t="s">
        <v>195</v>
      </c>
      <c r="K40" s="98" t="s">
        <v>196</v>
      </c>
      <c r="L40" s="98" t="s">
        <v>222</v>
      </c>
      <c r="M40" s="98" t="s">
        <v>224</v>
      </c>
      <c r="N40" s="99"/>
      <c r="O40" s="100"/>
      <c r="P40" s="100"/>
      <c r="Q40" s="100"/>
      <c r="R40" s="100"/>
    </row>
    <row r="41" spans="1:18" ht="15">
      <c r="A41" s="12"/>
      <c r="B41" s="64"/>
      <c r="C41" s="64">
        <v>2</v>
      </c>
      <c r="D41" s="64">
        <v>1</v>
      </c>
      <c r="E41" s="76">
        <v>0</v>
      </c>
      <c r="F41" s="50" t="s">
        <v>25</v>
      </c>
      <c r="G41" s="65">
        <v>10</v>
      </c>
      <c r="H41" s="55">
        <v>3</v>
      </c>
      <c r="I41" s="54">
        <f t="shared" si="6"/>
        <v>13</v>
      </c>
      <c r="J41" s="97" t="s">
        <v>196</v>
      </c>
      <c r="K41" s="98" t="s">
        <v>206</v>
      </c>
      <c r="L41" s="98" t="s">
        <v>224</v>
      </c>
      <c r="M41" s="98" t="s">
        <v>241</v>
      </c>
      <c r="N41" s="99"/>
      <c r="O41" s="100"/>
      <c r="P41" s="100"/>
      <c r="Q41" s="100"/>
      <c r="R41" s="100"/>
    </row>
    <row r="42" spans="1:18" ht="15">
      <c r="A42" s="12"/>
      <c r="B42" s="64"/>
      <c r="C42" s="64">
        <v>2</v>
      </c>
      <c r="D42" s="64">
        <v>3</v>
      </c>
      <c r="E42" s="76">
        <v>0</v>
      </c>
      <c r="F42" s="50" t="s">
        <v>25</v>
      </c>
      <c r="G42" s="65">
        <v>7</v>
      </c>
      <c r="H42" s="55">
        <v>3</v>
      </c>
      <c r="I42" s="54">
        <f t="shared" si="6"/>
        <v>10</v>
      </c>
      <c r="J42" s="97" t="s">
        <v>207</v>
      </c>
      <c r="K42" s="98" t="s">
        <v>208</v>
      </c>
      <c r="L42" s="98" t="s">
        <v>225</v>
      </c>
      <c r="M42" s="98" t="s">
        <v>242</v>
      </c>
      <c r="N42" s="99"/>
      <c r="O42" s="100"/>
      <c r="P42" s="100"/>
      <c r="Q42" s="100"/>
      <c r="R42" s="100"/>
    </row>
    <row r="43" spans="1:18" ht="15">
      <c r="A43" s="12"/>
      <c r="B43" s="64"/>
      <c r="C43" s="64">
        <v>2</v>
      </c>
      <c r="D43" s="64">
        <v>1</v>
      </c>
      <c r="E43" s="76">
        <v>0</v>
      </c>
      <c r="F43" s="50" t="s">
        <v>26</v>
      </c>
      <c r="G43" s="65">
        <v>2</v>
      </c>
      <c r="H43" s="55">
        <v>2</v>
      </c>
      <c r="I43" s="54">
        <f t="shared" si="6"/>
        <v>4</v>
      </c>
      <c r="J43" s="97" t="s">
        <v>209</v>
      </c>
      <c r="K43" s="98" t="s">
        <v>227</v>
      </c>
      <c r="L43" s="98"/>
      <c r="M43" s="98"/>
      <c r="N43" s="99"/>
      <c r="O43" s="100"/>
      <c r="P43" s="100"/>
      <c r="Q43" s="100"/>
      <c r="R43" s="100"/>
    </row>
    <row r="44" spans="1:18" ht="15">
      <c r="A44" s="12"/>
      <c r="B44" s="64"/>
      <c r="C44" s="64">
        <v>1</v>
      </c>
      <c r="D44" s="64">
        <v>4</v>
      </c>
      <c r="E44" s="76">
        <v>0</v>
      </c>
      <c r="F44" s="50" t="s">
        <v>26</v>
      </c>
      <c r="G44" s="65">
        <v>2</v>
      </c>
      <c r="H44" s="55">
        <v>2</v>
      </c>
      <c r="I44" s="54">
        <f t="shared" si="6"/>
        <v>4</v>
      </c>
      <c r="J44" s="97" t="s">
        <v>201</v>
      </c>
      <c r="K44" s="98"/>
      <c r="L44" s="98"/>
      <c r="M44" s="98"/>
      <c r="N44" s="99"/>
      <c r="O44" s="100"/>
      <c r="P44" s="100"/>
      <c r="Q44" s="100"/>
      <c r="R44" s="100"/>
    </row>
    <row r="45" spans="1:18" ht="15">
      <c r="A45" s="48"/>
      <c r="B45" s="64"/>
      <c r="C45" s="64">
        <v>2</v>
      </c>
      <c r="D45" s="64">
        <v>3</v>
      </c>
      <c r="E45" s="76">
        <v>0</v>
      </c>
      <c r="F45" s="50" t="s">
        <v>25</v>
      </c>
      <c r="G45" s="65">
        <v>16</v>
      </c>
      <c r="H45" s="55">
        <v>6</v>
      </c>
      <c r="I45" s="54">
        <f t="shared" si="6"/>
        <v>22</v>
      </c>
      <c r="J45" s="97" t="s">
        <v>221</v>
      </c>
      <c r="K45" s="98" t="s">
        <v>222</v>
      </c>
      <c r="L45" s="98" t="s">
        <v>245</v>
      </c>
      <c r="M45" s="98" t="s">
        <v>246</v>
      </c>
      <c r="N45" s="99"/>
      <c r="O45" s="100"/>
      <c r="P45" s="100"/>
      <c r="Q45" s="100"/>
      <c r="R45" s="100"/>
    </row>
    <row r="46" spans="1:18" ht="15">
      <c r="A46" s="12"/>
      <c r="B46" s="64"/>
      <c r="C46" s="64">
        <v>1</v>
      </c>
      <c r="D46" s="64">
        <v>1</v>
      </c>
      <c r="E46" s="76">
        <v>0</v>
      </c>
      <c r="F46" s="50" t="s">
        <v>131</v>
      </c>
      <c r="G46" s="65">
        <v>27</v>
      </c>
      <c r="H46" s="55"/>
      <c r="I46" s="54">
        <f t="shared" si="6"/>
        <v>27</v>
      </c>
      <c r="J46" s="93">
        <v>41544</v>
      </c>
      <c r="K46" s="97">
        <v>41551</v>
      </c>
      <c r="L46" s="97">
        <v>41591</v>
      </c>
      <c r="M46" s="93">
        <v>41598</v>
      </c>
      <c r="N46" s="102">
        <v>6</v>
      </c>
      <c r="O46" s="100"/>
      <c r="P46" s="100" t="s">
        <v>123</v>
      </c>
      <c r="Q46" s="100"/>
      <c r="R46" s="100">
        <v>2</v>
      </c>
    </row>
    <row r="47" spans="1:18" ht="15">
      <c r="A47" s="12"/>
      <c r="B47" s="64"/>
      <c r="C47" s="64">
        <v>1</v>
      </c>
      <c r="D47" s="64">
        <v>2</v>
      </c>
      <c r="E47" s="76">
        <v>0</v>
      </c>
      <c r="F47" s="50" t="s">
        <v>131</v>
      </c>
      <c r="G47" s="65">
        <v>38</v>
      </c>
      <c r="H47" s="55"/>
      <c r="I47" s="54">
        <f t="shared" si="6"/>
        <v>38</v>
      </c>
      <c r="J47" s="93">
        <v>41572</v>
      </c>
      <c r="K47" s="97">
        <v>41579</v>
      </c>
      <c r="L47" s="97">
        <v>41633</v>
      </c>
      <c r="M47" s="93">
        <v>41674</v>
      </c>
      <c r="N47" s="102">
        <v>6</v>
      </c>
      <c r="O47" s="100"/>
      <c r="P47" s="100" t="s">
        <v>135</v>
      </c>
      <c r="Q47" s="100"/>
      <c r="R47" s="100">
        <v>1</v>
      </c>
    </row>
    <row r="48" spans="1:18" ht="15">
      <c r="A48" s="12"/>
      <c r="B48" s="64"/>
      <c r="C48" s="64">
        <v>2</v>
      </c>
      <c r="D48" s="64">
        <v>4</v>
      </c>
      <c r="E48" s="76">
        <v>0</v>
      </c>
      <c r="F48" s="50" t="s">
        <v>27</v>
      </c>
      <c r="G48" s="65">
        <v>6</v>
      </c>
      <c r="H48" s="55"/>
      <c r="I48" s="54">
        <f t="shared" si="6"/>
        <v>6</v>
      </c>
      <c r="J48" s="93">
        <v>41549</v>
      </c>
      <c r="K48" s="97">
        <v>41557</v>
      </c>
      <c r="L48" s="97">
        <v>41583</v>
      </c>
      <c r="M48" s="98"/>
      <c r="N48" s="102">
        <v>6</v>
      </c>
      <c r="O48" s="100"/>
      <c r="P48" s="100"/>
      <c r="Q48" s="100"/>
      <c r="R48" s="100"/>
    </row>
    <row r="49" spans="1:18" ht="15">
      <c r="A49" s="12"/>
      <c r="B49" s="64"/>
      <c r="C49" s="64">
        <v>2</v>
      </c>
      <c r="D49" s="64">
        <v>2</v>
      </c>
      <c r="E49" s="76">
        <v>0</v>
      </c>
      <c r="F49" s="50" t="s">
        <v>131</v>
      </c>
      <c r="G49" s="65">
        <v>11</v>
      </c>
      <c r="H49" s="55"/>
      <c r="I49" s="54">
        <f t="shared" si="6"/>
        <v>11</v>
      </c>
      <c r="J49" s="93">
        <v>41583</v>
      </c>
      <c r="K49" s="97">
        <v>41590</v>
      </c>
      <c r="L49" s="97">
        <v>41631</v>
      </c>
      <c r="M49" s="97">
        <v>41695</v>
      </c>
      <c r="N49" s="102">
        <v>6</v>
      </c>
      <c r="O49" s="100"/>
      <c r="P49" s="100" t="s">
        <v>129</v>
      </c>
      <c r="Q49" s="100"/>
      <c r="R49" s="100"/>
    </row>
    <row r="50" spans="1:18" ht="15">
      <c r="A50" s="12"/>
      <c r="B50" s="64"/>
      <c r="C50" s="64">
        <v>3</v>
      </c>
      <c r="D50" s="64">
        <v>1</v>
      </c>
      <c r="E50" s="76">
        <v>0</v>
      </c>
      <c r="F50" s="50" t="s">
        <v>131</v>
      </c>
      <c r="G50" s="65">
        <v>37</v>
      </c>
      <c r="H50" s="55"/>
      <c r="I50" s="54">
        <f t="shared" si="6"/>
        <v>37</v>
      </c>
      <c r="J50" s="97">
        <v>41593</v>
      </c>
      <c r="K50" s="97">
        <v>41593</v>
      </c>
      <c r="L50" s="97">
        <v>41632</v>
      </c>
      <c r="M50" s="97">
        <v>41666</v>
      </c>
      <c r="N50" s="102">
        <v>6</v>
      </c>
      <c r="O50" s="101"/>
      <c r="P50" s="101" t="s">
        <v>149</v>
      </c>
      <c r="Q50" s="101"/>
      <c r="R50" s="100"/>
    </row>
    <row r="51" spans="1:18" ht="15">
      <c r="A51" s="12"/>
      <c r="B51" s="64"/>
      <c r="C51" s="64">
        <v>1</v>
      </c>
      <c r="D51" s="64">
        <v>2</v>
      </c>
      <c r="E51" s="76">
        <v>0</v>
      </c>
      <c r="F51" s="50" t="s">
        <v>131</v>
      </c>
      <c r="G51" s="65">
        <v>29</v>
      </c>
      <c r="H51" s="65"/>
      <c r="I51" s="54">
        <f t="shared" si="6"/>
        <v>29</v>
      </c>
      <c r="J51" s="97">
        <v>41662</v>
      </c>
      <c r="K51" s="97">
        <v>41664</v>
      </c>
      <c r="L51" s="97">
        <v>41712</v>
      </c>
      <c r="M51" s="98" t="s">
        <v>86</v>
      </c>
      <c r="N51" s="102">
        <v>5</v>
      </c>
      <c r="O51" s="103"/>
      <c r="P51" s="103" t="s">
        <v>213</v>
      </c>
      <c r="Q51" s="103"/>
      <c r="R51" s="96"/>
    </row>
    <row r="52" spans="1:18" ht="15">
      <c r="A52" s="12"/>
      <c r="B52" s="78"/>
      <c r="C52" s="64">
        <v>2</v>
      </c>
      <c r="D52" s="64">
        <v>8</v>
      </c>
      <c r="E52" s="76">
        <v>0</v>
      </c>
      <c r="F52" s="50" t="s">
        <v>131</v>
      </c>
      <c r="G52" s="65">
        <v>35</v>
      </c>
      <c r="H52" s="65"/>
      <c r="I52" s="54">
        <f t="shared" si="6"/>
        <v>35</v>
      </c>
      <c r="J52" s="97">
        <v>41682</v>
      </c>
      <c r="K52" s="97">
        <v>41684</v>
      </c>
      <c r="L52" s="97">
        <v>41737</v>
      </c>
      <c r="M52" s="104" t="s">
        <v>87</v>
      </c>
      <c r="N52" s="102">
        <v>5</v>
      </c>
      <c r="O52" s="101"/>
      <c r="P52" s="101" t="s">
        <v>214</v>
      </c>
      <c r="Q52" s="101"/>
      <c r="R52" s="96"/>
    </row>
    <row r="53" spans="1:18" ht="15">
      <c r="A53" s="12"/>
      <c r="B53" s="64"/>
      <c r="C53" s="64">
        <v>2</v>
      </c>
      <c r="D53" s="64">
        <v>5</v>
      </c>
      <c r="E53" s="76">
        <v>0</v>
      </c>
      <c r="F53" s="50" t="s">
        <v>131</v>
      </c>
      <c r="G53" s="65">
        <v>22</v>
      </c>
      <c r="H53" s="65"/>
      <c r="I53" s="54">
        <f t="shared" si="6"/>
        <v>22</v>
      </c>
      <c r="J53" s="97">
        <v>41684</v>
      </c>
      <c r="K53" s="97">
        <v>41688</v>
      </c>
      <c r="L53" s="98" t="s">
        <v>88</v>
      </c>
      <c r="M53" s="98" t="s">
        <v>89</v>
      </c>
      <c r="N53" s="102">
        <v>6</v>
      </c>
      <c r="O53" s="101"/>
      <c r="P53" s="100" t="s">
        <v>171</v>
      </c>
      <c r="Q53" s="100"/>
      <c r="R53" s="96"/>
    </row>
    <row r="54" spans="1:18" ht="15">
      <c r="A54" s="12"/>
      <c r="B54" s="64"/>
      <c r="C54" s="64">
        <v>2</v>
      </c>
      <c r="D54" s="64">
        <v>4</v>
      </c>
      <c r="E54" s="76">
        <v>0</v>
      </c>
      <c r="F54" s="50" t="s">
        <v>131</v>
      </c>
      <c r="G54" s="65">
        <v>27</v>
      </c>
      <c r="H54" s="65"/>
      <c r="I54" s="54">
        <f t="shared" si="6"/>
        <v>27</v>
      </c>
      <c r="J54" s="97">
        <v>41730</v>
      </c>
      <c r="K54" s="97">
        <v>41739</v>
      </c>
      <c r="L54" s="98" t="s">
        <v>108</v>
      </c>
      <c r="M54" s="98" t="s">
        <v>109</v>
      </c>
      <c r="N54" s="102">
        <v>6</v>
      </c>
      <c r="O54" s="103"/>
      <c r="P54" s="103" t="s">
        <v>212</v>
      </c>
      <c r="Q54" s="103"/>
      <c r="R54" s="96"/>
    </row>
    <row r="55" spans="1:18" ht="15">
      <c r="A55" s="12"/>
      <c r="B55" s="64"/>
      <c r="C55" s="64">
        <v>1</v>
      </c>
      <c r="D55" s="64">
        <v>1</v>
      </c>
      <c r="E55" s="76">
        <v>0</v>
      </c>
      <c r="F55" s="50" t="s">
        <v>131</v>
      </c>
      <c r="G55" s="65">
        <v>37</v>
      </c>
      <c r="H55" s="65"/>
      <c r="I55" s="54">
        <f t="shared" si="6"/>
        <v>37</v>
      </c>
      <c r="J55" s="97">
        <v>41715</v>
      </c>
      <c r="K55" s="97">
        <v>41723</v>
      </c>
      <c r="L55" s="98" t="s">
        <v>90</v>
      </c>
      <c r="M55" s="98" t="s">
        <v>87</v>
      </c>
      <c r="N55" s="102">
        <v>6</v>
      </c>
      <c r="O55" s="103"/>
      <c r="P55" s="96" t="s">
        <v>230</v>
      </c>
      <c r="Q55" s="96"/>
      <c r="R55" s="96"/>
    </row>
    <row r="56" spans="1:18" ht="15">
      <c r="A56" s="48"/>
      <c r="B56" s="64"/>
      <c r="C56" s="64">
        <v>2</v>
      </c>
      <c r="D56" s="64">
        <v>5</v>
      </c>
      <c r="E56" s="76">
        <v>0</v>
      </c>
      <c r="F56" s="50" t="s">
        <v>131</v>
      </c>
      <c r="G56" s="65">
        <v>23</v>
      </c>
      <c r="H56" s="65">
        <v>4</v>
      </c>
      <c r="I56" s="54">
        <f t="shared" si="6"/>
        <v>27</v>
      </c>
      <c r="J56" s="97">
        <v>41738</v>
      </c>
      <c r="K56" s="98" t="s">
        <v>85</v>
      </c>
      <c r="L56" s="98" t="s">
        <v>120</v>
      </c>
      <c r="M56" s="98" t="s">
        <v>121</v>
      </c>
      <c r="N56" s="102">
        <v>6</v>
      </c>
      <c r="O56" s="96" t="s">
        <v>188</v>
      </c>
      <c r="P56" s="96" t="s">
        <v>243</v>
      </c>
      <c r="Q56" s="96"/>
      <c r="R56" s="96"/>
    </row>
    <row r="57" spans="1:18" ht="15">
      <c r="A57" s="48"/>
      <c r="B57" s="64"/>
      <c r="C57" s="64">
        <v>2</v>
      </c>
      <c r="D57" s="64">
        <v>1</v>
      </c>
      <c r="E57" s="76">
        <v>0</v>
      </c>
      <c r="F57" s="50" t="s">
        <v>131</v>
      </c>
      <c r="G57" s="65">
        <v>18</v>
      </c>
      <c r="H57" s="65"/>
      <c r="I57" s="54">
        <f t="shared" si="6"/>
        <v>18</v>
      </c>
      <c r="J57" s="97">
        <v>41737</v>
      </c>
      <c r="K57" s="97">
        <v>41740</v>
      </c>
      <c r="L57" s="98" t="s">
        <v>117</v>
      </c>
      <c r="M57" s="98" t="s">
        <v>118</v>
      </c>
      <c r="N57" s="102"/>
      <c r="O57" s="96"/>
      <c r="P57" s="96" t="s">
        <v>193</v>
      </c>
      <c r="Q57" s="96"/>
      <c r="R57" s="96"/>
    </row>
    <row r="58" spans="1:18" ht="15">
      <c r="A58" s="48"/>
      <c r="B58" s="64"/>
      <c r="C58" s="64">
        <v>1</v>
      </c>
      <c r="D58" s="64">
        <v>1</v>
      </c>
      <c r="E58" s="76">
        <v>0</v>
      </c>
      <c r="F58" s="50" t="s">
        <v>131</v>
      </c>
      <c r="G58" s="65">
        <v>33</v>
      </c>
      <c r="H58" s="65"/>
      <c r="I58" s="54">
        <f t="shared" si="6"/>
        <v>33</v>
      </c>
      <c r="J58" s="93">
        <v>41565</v>
      </c>
      <c r="K58" s="97">
        <v>41569</v>
      </c>
      <c r="L58" s="97">
        <v>41630</v>
      </c>
      <c r="M58" s="97">
        <v>41647</v>
      </c>
      <c r="N58" s="94"/>
      <c r="O58" s="96"/>
      <c r="P58" s="96" t="s">
        <v>134</v>
      </c>
      <c r="Q58" s="96"/>
      <c r="R58" s="96">
        <v>2</v>
      </c>
    </row>
    <row r="59" spans="1:18" ht="15">
      <c r="A59" s="48"/>
      <c r="B59" s="64"/>
      <c r="C59" s="64">
        <v>2</v>
      </c>
      <c r="D59" s="64">
        <v>8</v>
      </c>
      <c r="E59" s="76">
        <v>0</v>
      </c>
      <c r="F59" s="50" t="s">
        <v>131</v>
      </c>
      <c r="G59" s="65">
        <v>27</v>
      </c>
      <c r="H59" s="65"/>
      <c r="I59" s="54">
        <f t="shared" si="6"/>
        <v>27</v>
      </c>
      <c r="J59" s="97">
        <v>41576</v>
      </c>
      <c r="K59" s="97">
        <v>41579</v>
      </c>
      <c r="L59" s="97">
        <v>41632</v>
      </c>
      <c r="M59" s="97">
        <v>41645</v>
      </c>
      <c r="N59" s="94"/>
      <c r="O59" s="96"/>
      <c r="P59" s="96" t="s">
        <v>130</v>
      </c>
      <c r="Q59" s="96"/>
      <c r="R59" s="96"/>
    </row>
    <row r="60" spans="1:18" ht="15">
      <c r="A60" s="48"/>
      <c r="B60" s="64"/>
      <c r="C60" s="64">
        <v>2</v>
      </c>
      <c r="D60" s="64">
        <v>3</v>
      </c>
      <c r="E60" s="76">
        <v>0</v>
      </c>
      <c r="F60" s="50" t="s">
        <v>27</v>
      </c>
      <c r="G60" s="65">
        <v>1</v>
      </c>
      <c r="H60" s="65"/>
      <c r="I60" s="54">
        <f t="shared" si="6"/>
        <v>1</v>
      </c>
      <c r="J60" s="97" t="s">
        <v>113</v>
      </c>
      <c r="K60" s="97" t="s">
        <v>113</v>
      </c>
      <c r="L60" s="97"/>
      <c r="M60" s="97"/>
      <c r="N60" s="94"/>
      <c r="O60" s="96"/>
      <c r="P60" s="96"/>
      <c r="Q60" s="96"/>
      <c r="R60" s="96"/>
    </row>
    <row r="61" spans="1:18" ht="15">
      <c r="A61" s="48"/>
      <c r="B61" s="64"/>
      <c r="C61" s="64">
        <v>2</v>
      </c>
      <c r="D61" s="64">
        <v>3</v>
      </c>
      <c r="E61" s="76">
        <v>0</v>
      </c>
      <c r="F61" s="50" t="s">
        <v>25</v>
      </c>
      <c r="G61" s="65">
        <v>24</v>
      </c>
      <c r="H61" s="65">
        <v>2</v>
      </c>
      <c r="I61" s="54">
        <f t="shared" si="6"/>
        <v>26</v>
      </c>
      <c r="J61" s="97" t="s">
        <v>115</v>
      </c>
      <c r="K61" s="97" t="s">
        <v>115</v>
      </c>
      <c r="L61" s="97" t="s">
        <v>122</v>
      </c>
      <c r="M61" s="97" t="s">
        <v>150</v>
      </c>
      <c r="N61" s="94"/>
      <c r="O61" s="96" t="s">
        <v>198</v>
      </c>
      <c r="P61" s="96"/>
      <c r="Q61" s="96"/>
      <c r="R61" s="96"/>
    </row>
    <row r="62" spans="1:18" ht="15">
      <c r="A62" s="48"/>
      <c r="B62" s="64"/>
      <c r="C62" s="64">
        <v>1</v>
      </c>
      <c r="D62" s="64">
        <v>6</v>
      </c>
      <c r="E62" s="76">
        <v>0</v>
      </c>
      <c r="F62" s="50" t="s">
        <v>131</v>
      </c>
      <c r="G62" s="65">
        <v>29</v>
      </c>
      <c r="H62" s="65"/>
      <c r="I62" s="54">
        <f t="shared" si="6"/>
        <v>29</v>
      </c>
      <c r="J62" s="97">
        <v>41593</v>
      </c>
      <c r="K62" s="97">
        <v>41605</v>
      </c>
      <c r="L62" s="97">
        <v>41633</v>
      </c>
      <c r="M62" s="97">
        <v>41682</v>
      </c>
      <c r="N62" s="94"/>
      <c r="O62" s="96"/>
      <c r="P62" s="96" t="s">
        <v>132</v>
      </c>
      <c r="Q62" s="96"/>
      <c r="R62" s="96">
        <v>1</v>
      </c>
    </row>
    <row r="63" spans="1:18" ht="15">
      <c r="A63" s="48"/>
      <c r="B63" s="64"/>
      <c r="C63" s="64">
        <v>2</v>
      </c>
      <c r="D63" s="64">
        <v>2</v>
      </c>
      <c r="E63" s="76">
        <v>0</v>
      </c>
      <c r="F63" s="50" t="s">
        <v>25</v>
      </c>
      <c r="G63" s="65">
        <v>24</v>
      </c>
      <c r="H63" s="65">
        <v>1</v>
      </c>
      <c r="I63" s="54">
        <f t="shared" si="6"/>
        <v>25</v>
      </c>
      <c r="J63" s="97" t="s">
        <v>127</v>
      </c>
      <c r="K63" s="97" t="s">
        <v>128</v>
      </c>
      <c r="L63" s="97" t="s">
        <v>158</v>
      </c>
      <c r="M63" s="97" t="s">
        <v>159</v>
      </c>
      <c r="N63" s="94"/>
      <c r="O63" s="96" t="s">
        <v>231</v>
      </c>
      <c r="P63" s="96"/>
      <c r="Q63" s="96"/>
      <c r="R63" s="96"/>
    </row>
    <row r="64" spans="1:18" ht="15">
      <c r="A64" s="48"/>
      <c r="B64" s="64"/>
      <c r="C64" s="64"/>
      <c r="D64" s="64">
        <v>1</v>
      </c>
      <c r="E64" s="76">
        <v>0</v>
      </c>
      <c r="F64" s="50" t="s">
        <v>25</v>
      </c>
      <c r="G64" s="65">
        <v>15</v>
      </c>
      <c r="H64" s="65">
        <v>3</v>
      </c>
      <c r="I64" s="54">
        <f t="shared" si="6"/>
        <v>18</v>
      </c>
      <c r="J64" s="97" t="s">
        <v>123</v>
      </c>
      <c r="K64" s="97" t="s">
        <v>124</v>
      </c>
      <c r="L64" s="97" t="s">
        <v>162</v>
      </c>
      <c r="M64" s="97" t="s">
        <v>157</v>
      </c>
      <c r="N64" s="94"/>
      <c r="O64" s="96" t="s">
        <v>232</v>
      </c>
      <c r="P64" s="96"/>
      <c r="Q64" s="96"/>
      <c r="R64" s="96"/>
    </row>
    <row r="65" spans="1:18" ht="15">
      <c r="A65" s="48"/>
      <c r="B65" s="64"/>
      <c r="C65" s="64">
        <v>1</v>
      </c>
      <c r="D65" s="64">
        <v>1</v>
      </c>
      <c r="E65" s="76">
        <v>0</v>
      </c>
      <c r="F65" s="50" t="s">
        <v>25</v>
      </c>
      <c r="G65" s="65">
        <v>17</v>
      </c>
      <c r="H65" s="65">
        <v>2</v>
      </c>
      <c r="I65" s="54">
        <f t="shared" si="6"/>
        <v>19</v>
      </c>
      <c r="J65" s="97" t="s">
        <v>125</v>
      </c>
      <c r="K65" s="97" t="s">
        <v>126</v>
      </c>
      <c r="L65" s="97" t="s">
        <v>161</v>
      </c>
      <c r="M65" s="97" t="s">
        <v>185</v>
      </c>
      <c r="N65" s="94"/>
      <c r="O65" s="96" t="s">
        <v>218</v>
      </c>
      <c r="P65" s="96"/>
      <c r="Q65" s="96"/>
      <c r="R65" s="96"/>
    </row>
    <row r="66" spans="1:18" ht="15">
      <c r="A66" s="48"/>
      <c r="B66" s="64"/>
      <c r="C66" s="64">
        <v>1</v>
      </c>
      <c r="D66" s="64">
        <v>1</v>
      </c>
      <c r="E66" s="76">
        <v>0</v>
      </c>
      <c r="F66" s="50" t="s">
        <v>25</v>
      </c>
      <c r="G66" s="65">
        <v>27</v>
      </c>
      <c r="H66" s="65">
        <v>3</v>
      </c>
      <c r="I66" s="54">
        <f t="shared" si="6"/>
        <v>30</v>
      </c>
      <c r="J66" s="97" t="s">
        <v>124</v>
      </c>
      <c r="K66" s="97" t="s">
        <v>123</v>
      </c>
      <c r="L66" s="97" t="s">
        <v>160</v>
      </c>
      <c r="M66" s="97" t="s">
        <v>155</v>
      </c>
      <c r="N66" s="94"/>
      <c r="O66" s="96" t="s">
        <v>219</v>
      </c>
      <c r="P66" s="96"/>
      <c r="Q66" s="96"/>
      <c r="R66" s="96"/>
    </row>
    <row r="67" spans="1:18" ht="15">
      <c r="A67" s="48"/>
      <c r="B67" s="64"/>
      <c r="C67" s="64">
        <v>2</v>
      </c>
      <c r="D67" s="64">
        <v>1</v>
      </c>
      <c r="E67" s="76">
        <v>0</v>
      </c>
      <c r="F67" s="50" t="s">
        <v>25</v>
      </c>
      <c r="G67" s="65">
        <v>16</v>
      </c>
      <c r="H67" s="65">
        <v>3</v>
      </c>
      <c r="I67" s="54">
        <f t="shared" si="6"/>
        <v>19</v>
      </c>
      <c r="J67" s="97" t="s">
        <v>124</v>
      </c>
      <c r="K67" s="97" t="s">
        <v>133</v>
      </c>
      <c r="L67" s="97" t="s">
        <v>156</v>
      </c>
      <c r="M67" s="97" t="s">
        <v>184</v>
      </c>
      <c r="N67" s="94"/>
      <c r="O67" s="96" t="s">
        <v>217</v>
      </c>
      <c r="P67" s="96"/>
      <c r="Q67" s="96"/>
      <c r="R67" s="96"/>
    </row>
    <row r="68" spans="1:18" ht="15">
      <c r="A68" s="48"/>
      <c r="B68" s="64"/>
      <c r="C68" s="64">
        <v>1</v>
      </c>
      <c r="D68" s="64">
        <v>5</v>
      </c>
      <c r="E68" s="76">
        <v>0</v>
      </c>
      <c r="F68" s="50" t="s">
        <v>25</v>
      </c>
      <c r="G68" s="65">
        <v>12</v>
      </c>
      <c r="H68" s="65">
        <v>3</v>
      </c>
      <c r="I68" s="54">
        <f t="shared" si="6"/>
        <v>15</v>
      </c>
      <c r="J68" s="97" t="s">
        <v>153</v>
      </c>
      <c r="K68" s="97" t="s">
        <v>157</v>
      </c>
      <c r="L68" s="97" t="s">
        <v>182</v>
      </c>
      <c r="M68" s="97" t="s">
        <v>197</v>
      </c>
      <c r="N68" s="94"/>
      <c r="O68" s="96" t="s">
        <v>215</v>
      </c>
      <c r="P68" s="96"/>
      <c r="Q68" s="96"/>
      <c r="R68" s="96"/>
    </row>
    <row r="69" spans="1:18" ht="15">
      <c r="A69" s="48"/>
      <c r="B69" s="64"/>
      <c r="C69" s="64">
        <v>2</v>
      </c>
      <c r="D69" s="64">
        <v>1</v>
      </c>
      <c r="E69" s="76">
        <v>0</v>
      </c>
      <c r="F69" s="50" t="s">
        <v>140</v>
      </c>
      <c r="G69" s="65">
        <v>2</v>
      </c>
      <c r="H69" s="65"/>
      <c r="I69" s="54">
        <f t="shared" si="6"/>
        <v>2</v>
      </c>
      <c r="J69" s="97" t="s">
        <v>183</v>
      </c>
      <c r="K69" s="97" t="s">
        <v>172</v>
      </c>
      <c r="L69" s="97"/>
      <c r="M69" s="97"/>
      <c r="N69" s="94"/>
      <c r="O69" s="96"/>
      <c r="P69" s="96"/>
      <c r="Q69" s="96"/>
      <c r="R69" s="96"/>
    </row>
    <row r="70" spans="1:18" ht="15">
      <c r="A70" s="48"/>
      <c r="B70" s="64"/>
      <c r="C70" s="64">
        <v>1</v>
      </c>
      <c r="D70" s="64">
        <v>1</v>
      </c>
      <c r="E70" s="76">
        <v>0</v>
      </c>
      <c r="F70" s="50" t="s">
        <v>25</v>
      </c>
      <c r="G70" s="65">
        <v>8</v>
      </c>
      <c r="H70" s="65">
        <v>1</v>
      </c>
      <c r="I70" s="54">
        <f t="shared" si="6"/>
        <v>9</v>
      </c>
      <c r="J70" s="97" t="s">
        <v>177</v>
      </c>
      <c r="K70" s="97" t="s">
        <v>181</v>
      </c>
      <c r="L70" s="97" t="s">
        <v>216</v>
      </c>
      <c r="M70" s="97" t="s">
        <v>215</v>
      </c>
      <c r="N70" s="94"/>
      <c r="O70" s="96"/>
      <c r="P70" s="96"/>
      <c r="Q70" s="96"/>
      <c r="R70" s="96"/>
    </row>
    <row r="71" spans="1:18" ht="15">
      <c r="A71" s="48"/>
      <c r="B71" s="64"/>
      <c r="C71" s="64">
        <v>2</v>
      </c>
      <c r="D71" s="64">
        <v>2</v>
      </c>
      <c r="E71" s="76">
        <v>0</v>
      </c>
      <c r="F71" s="50" t="s">
        <v>27</v>
      </c>
      <c r="G71" s="65">
        <v>2</v>
      </c>
      <c r="H71" s="65"/>
      <c r="I71" s="54">
        <f t="shared" si="6"/>
        <v>2</v>
      </c>
      <c r="J71" s="97" t="s">
        <v>175</v>
      </c>
      <c r="K71" s="97" t="s">
        <v>182</v>
      </c>
      <c r="L71" s="97"/>
      <c r="M71" s="97"/>
      <c r="N71" s="94"/>
      <c r="O71" s="96"/>
      <c r="P71" s="96"/>
      <c r="Q71" s="96"/>
      <c r="R71" s="96"/>
    </row>
    <row r="72" spans="1:18" ht="15">
      <c r="A72" s="48"/>
      <c r="B72" s="64"/>
      <c r="C72" s="64">
        <v>1</v>
      </c>
      <c r="D72" s="64">
        <v>5</v>
      </c>
      <c r="E72" s="76">
        <v>0</v>
      </c>
      <c r="F72" s="50" t="s">
        <v>27</v>
      </c>
      <c r="G72" s="65">
        <v>1</v>
      </c>
      <c r="H72" s="65"/>
      <c r="I72" s="54">
        <f t="shared" si="6"/>
        <v>1</v>
      </c>
      <c r="J72" s="97" t="s">
        <v>180</v>
      </c>
      <c r="K72" s="97" t="s">
        <v>171</v>
      </c>
      <c r="L72" s="97"/>
      <c r="M72" s="97"/>
      <c r="N72" s="94"/>
      <c r="O72" s="96"/>
      <c r="P72" s="96"/>
      <c r="Q72" s="96"/>
      <c r="R72" s="96"/>
    </row>
    <row r="73" spans="1:18" ht="15">
      <c r="A73" s="48"/>
      <c r="B73" s="64"/>
      <c r="C73" s="64">
        <v>1</v>
      </c>
      <c r="D73" s="64">
        <v>2</v>
      </c>
      <c r="E73" s="76">
        <v>0</v>
      </c>
      <c r="F73" s="50" t="s">
        <v>25</v>
      </c>
      <c r="G73" s="65">
        <v>9</v>
      </c>
      <c r="H73" s="65">
        <v>2</v>
      </c>
      <c r="I73" s="54">
        <f t="shared" si="6"/>
        <v>11</v>
      </c>
      <c r="J73" s="97" t="s">
        <v>199</v>
      </c>
      <c r="K73" s="97" t="s">
        <v>195</v>
      </c>
      <c r="L73" s="97" t="s">
        <v>213</v>
      </c>
      <c r="M73" s="97" t="s">
        <v>233</v>
      </c>
      <c r="N73" s="94"/>
      <c r="O73" s="96"/>
      <c r="P73" s="96"/>
      <c r="Q73" s="96"/>
      <c r="R73" s="96"/>
    </row>
    <row r="74" spans="1:18" ht="15">
      <c r="A74" s="48"/>
      <c r="B74" s="64"/>
      <c r="C74" s="64">
        <v>2</v>
      </c>
      <c r="D74" s="64">
        <v>2</v>
      </c>
      <c r="E74" s="76">
        <v>0</v>
      </c>
      <c r="F74" s="50" t="s">
        <v>25</v>
      </c>
      <c r="G74" s="65">
        <v>7</v>
      </c>
      <c r="H74" s="65">
        <v>2</v>
      </c>
      <c r="I74" s="54">
        <f t="shared" si="6"/>
        <v>9</v>
      </c>
      <c r="J74" s="97" t="s">
        <v>204</v>
      </c>
      <c r="K74" s="97" t="s">
        <v>205</v>
      </c>
      <c r="L74" s="97" t="s">
        <v>231</v>
      </c>
      <c r="M74" s="97" t="s">
        <v>234</v>
      </c>
      <c r="N74" s="94"/>
      <c r="O74" s="96"/>
      <c r="P74" s="96"/>
      <c r="Q74" s="96"/>
      <c r="R74" s="96"/>
    </row>
    <row r="75" spans="1:18" ht="15">
      <c r="A75" s="48"/>
      <c r="B75" s="64"/>
      <c r="C75" s="64">
        <v>2</v>
      </c>
      <c r="D75" s="64">
        <v>2</v>
      </c>
      <c r="E75" s="76">
        <v>0</v>
      </c>
      <c r="F75" s="50" t="s">
        <v>26</v>
      </c>
      <c r="G75" s="65">
        <v>3</v>
      </c>
      <c r="H75" s="65"/>
      <c r="I75" s="54">
        <f t="shared" si="6"/>
        <v>3</v>
      </c>
      <c r="J75" s="97" t="s">
        <v>201</v>
      </c>
      <c r="K75" s="97" t="s">
        <v>211</v>
      </c>
      <c r="L75" s="97"/>
      <c r="M75" s="97"/>
      <c r="N75" s="94"/>
      <c r="O75" s="96"/>
      <c r="P75" s="96"/>
      <c r="Q75" s="96"/>
      <c r="R75" s="96"/>
    </row>
    <row r="76" spans="1:18" ht="15">
      <c r="A76" s="48"/>
      <c r="B76" s="64"/>
      <c r="C76" s="64">
        <v>2</v>
      </c>
      <c r="D76" s="64">
        <v>5</v>
      </c>
      <c r="E76" s="76">
        <v>0</v>
      </c>
      <c r="F76" s="50" t="s">
        <v>25</v>
      </c>
      <c r="G76" s="65">
        <v>6</v>
      </c>
      <c r="H76" s="65">
        <v>3</v>
      </c>
      <c r="I76" s="54">
        <f t="shared" si="6"/>
        <v>9</v>
      </c>
      <c r="J76" s="97" t="s">
        <v>202</v>
      </c>
      <c r="K76" s="97" t="s">
        <v>203</v>
      </c>
      <c r="L76" s="97" t="s">
        <v>235</v>
      </c>
      <c r="M76" s="97" t="s">
        <v>237</v>
      </c>
      <c r="N76" s="94"/>
      <c r="O76" s="96"/>
      <c r="P76" s="96"/>
      <c r="Q76" s="96"/>
      <c r="R76" s="96"/>
    </row>
    <row r="77" spans="1:18" ht="15">
      <c r="A77" s="48"/>
      <c r="B77" s="64"/>
      <c r="C77" s="64">
        <v>1</v>
      </c>
      <c r="D77" s="64">
        <v>1</v>
      </c>
      <c r="E77" s="76">
        <v>0</v>
      </c>
      <c r="F77" s="50" t="s">
        <v>25</v>
      </c>
      <c r="G77" s="65">
        <v>2</v>
      </c>
      <c r="H77" s="65"/>
      <c r="I77" s="54">
        <f t="shared" si="6"/>
        <v>2</v>
      </c>
      <c r="J77" s="97" t="s">
        <v>220</v>
      </c>
      <c r="K77" s="97" t="s">
        <v>235</v>
      </c>
      <c r="L77" s="97"/>
      <c r="M77" s="97"/>
      <c r="N77" s="94"/>
      <c r="O77" s="96"/>
      <c r="P77" s="96"/>
      <c r="Q77" s="96"/>
      <c r="R77" s="96"/>
    </row>
    <row r="78" spans="1:18" ht="15">
      <c r="A78" s="48"/>
      <c r="B78" s="64"/>
      <c r="C78" s="64">
        <v>1</v>
      </c>
      <c r="D78" s="64">
        <v>2</v>
      </c>
      <c r="E78" s="76">
        <v>0</v>
      </c>
      <c r="F78" s="50" t="s">
        <v>25</v>
      </c>
      <c r="G78" s="65">
        <v>0</v>
      </c>
      <c r="H78" s="65"/>
      <c r="I78" s="54">
        <f t="shared" si="6"/>
        <v>0</v>
      </c>
      <c r="J78" s="97" t="s">
        <v>236</v>
      </c>
      <c r="K78" s="97"/>
      <c r="L78" s="97"/>
      <c r="M78" s="97"/>
      <c r="N78" s="94"/>
      <c r="O78" s="96"/>
      <c r="P78" s="96"/>
      <c r="Q78" s="96"/>
      <c r="R78" s="96"/>
    </row>
    <row r="79" spans="1:18" ht="15">
      <c r="A79" s="48"/>
      <c r="B79" s="64"/>
      <c r="C79" s="64"/>
      <c r="D79" s="64">
        <v>2</v>
      </c>
      <c r="E79" s="76">
        <v>0</v>
      </c>
      <c r="F79" s="50" t="s">
        <v>84</v>
      </c>
      <c r="G79" s="65">
        <v>0</v>
      </c>
      <c r="H79" s="65"/>
      <c r="I79" s="54">
        <f aca="true" t="shared" si="7" ref="I79:I135">H79+G79</f>
        <v>0</v>
      </c>
      <c r="J79" s="97" t="s">
        <v>230</v>
      </c>
      <c r="K79" s="97"/>
      <c r="L79" s="97"/>
      <c r="M79" s="97"/>
      <c r="N79" s="94"/>
      <c r="O79" s="96"/>
      <c r="P79" s="96"/>
      <c r="Q79" s="96"/>
      <c r="R79" s="96"/>
    </row>
    <row r="80" spans="1:18" ht="15">
      <c r="A80" s="48"/>
      <c r="B80" s="64"/>
      <c r="C80" s="64">
        <v>1</v>
      </c>
      <c r="D80" s="64">
        <v>2</v>
      </c>
      <c r="E80" s="76">
        <v>0</v>
      </c>
      <c r="F80" s="50" t="s">
        <v>25</v>
      </c>
      <c r="G80" s="65">
        <v>0</v>
      </c>
      <c r="H80" s="65"/>
      <c r="I80" s="54">
        <f t="shared" si="7"/>
        <v>0</v>
      </c>
      <c r="J80" s="97" t="s">
        <v>244</v>
      </c>
      <c r="K80" s="97" t="s">
        <v>243</v>
      </c>
      <c r="L80" s="97"/>
      <c r="M80" s="97"/>
      <c r="N80" s="94"/>
      <c r="O80" s="96"/>
      <c r="P80" s="96"/>
      <c r="Q80" s="96"/>
      <c r="R80" s="96"/>
    </row>
    <row r="81" spans="1:18" ht="15">
      <c r="A81" s="48"/>
      <c r="B81" s="64"/>
      <c r="C81" s="64">
        <v>1</v>
      </c>
      <c r="D81" s="64">
        <v>1</v>
      </c>
      <c r="E81" s="76">
        <v>0</v>
      </c>
      <c r="F81" s="50" t="s">
        <v>131</v>
      </c>
      <c r="G81" s="65">
        <v>29</v>
      </c>
      <c r="H81" s="65"/>
      <c r="I81" s="54">
        <f t="shared" si="7"/>
        <v>29</v>
      </c>
      <c r="J81" s="93">
        <v>41562</v>
      </c>
      <c r="K81" s="97">
        <v>41569</v>
      </c>
      <c r="L81" s="97">
        <v>41628</v>
      </c>
      <c r="M81" s="97" t="s">
        <v>101</v>
      </c>
      <c r="N81" s="94"/>
      <c r="O81" s="96"/>
      <c r="P81" s="96" t="s">
        <v>151</v>
      </c>
      <c r="Q81" s="96"/>
      <c r="R81" s="96"/>
    </row>
    <row r="82" spans="1:18" ht="15">
      <c r="A82" s="48"/>
      <c r="B82" s="64"/>
      <c r="C82" s="64">
        <v>2</v>
      </c>
      <c r="D82" s="64">
        <v>3</v>
      </c>
      <c r="E82" s="76">
        <v>0</v>
      </c>
      <c r="F82" s="50" t="s">
        <v>131</v>
      </c>
      <c r="G82" s="65">
        <v>31</v>
      </c>
      <c r="H82" s="65"/>
      <c r="I82" s="54">
        <f t="shared" si="7"/>
        <v>31</v>
      </c>
      <c r="J82" s="97">
        <v>41578</v>
      </c>
      <c r="K82" s="97">
        <v>41583</v>
      </c>
      <c r="L82" s="97">
        <v>41635</v>
      </c>
      <c r="M82" s="97">
        <v>41671</v>
      </c>
      <c r="N82" s="94"/>
      <c r="O82" s="96"/>
      <c r="P82" s="96" t="s">
        <v>151</v>
      </c>
      <c r="Q82" s="96"/>
      <c r="R82" s="96"/>
    </row>
    <row r="83" spans="1:18" ht="15">
      <c r="A83" s="48"/>
      <c r="B83" s="64"/>
      <c r="C83" s="64">
        <v>1</v>
      </c>
      <c r="D83" s="64">
        <v>3</v>
      </c>
      <c r="E83" s="76">
        <v>0</v>
      </c>
      <c r="F83" s="50" t="s">
        <v>27</v>
      </c>
      <c r="G83" s="65">
        <v>18</v>
      </c>
      <c r="H83" s="65"/>
      <c r="I83" s="54">
        <f t="shared" si="7"/>
        <v>18</v>
      </c>
      <c r="J83" s="93">
        <v>41550</v>
      </c>
      <c r="K83" s="93">
        <v>41583</v>
      </c>
      <c r="L83" s="97">
        <v>41633</v>
      </c>
      <c r="M83" s="97">
        <v>41653</v>
      </c>
      <c r="N83" s="94"/>
      <c r="O83" s="96"/>
      <c r="P83" s="96" t="s">
        <v>99</v>
      </c>
      <c r="Q83" s="96"/>
      <c r="R83" s="96"/>
    </row>
    <row r="84" spans="1:18" ht="15">
      <c r="A84" s="48"/>
      <c r="B84" s="46"/>
      <c r="C84" s="56"/>
      <c r="D84" s="56"/>
      <c r="E84" s="76"/>
      <c r="F84" s="50"/>
      <c r="G84" s="65"/>
      <c r="H84" s="65"/>
      <c r="I84" s="54"/>
      <c r="J84" s="96"/>
      <c r="K84" s="96"/>
      <c r="L84" s="96"/>
      <c r="M84" s="96"/>
      <c r="N84" s="94"/>
      <c r="O84" s="96"/>
      <c r="P84" s="96"/>
      <c r="Q84" s="96"/>
      <c r="R84" s="96"/>
    </row>
    <row r="85" spans="1:18" ht="15">
      <c r="A85" s="48"/>
      <c r="B85" s="46"/>
      <c r="C85" s="56"/>
      <c r="D85" s="56"/>
      <c r="E85" s="76"/>
      <c r="F85" s="50"/>
      <c r="G85" s="65"/>
      <c r="H85" s="65"/>
      <c r="I85" s="54"/>
      <c r="J85" s="96"/>
      <c r="K85" s="96"/>
      <c r="L85" s="96"/>
      <c r="M85" s="96"/>
      <c r="N85" s="94"/>
      <c r="O85" s="96"/>
      <c r="P85" s="96"/>
      <c r="Q85" s="96"/>
      <c r="R85" s="96"/>
    </row>
    <row r="86" spans="1:18" ht="15">
      <c r="A86" s="48"/>
      <c r="B86" s="46"/>
      <c r="C86" s="56"/>
      <c r="D86" s="56"/>
      <c r="E86" s="76"/>
      <c r="F86" s="50"/>
      <c r="G86" s="65"/>
      <c r="H86" s="65"/>
      <c r="I86" s="54"/>
      <c r="J86" s="96"/>
      <c r="K86" s="96"/>
      <c r="L86" s="96"/>
      <c r="M86" s="96"/>
      <c r="N86" s="94"/>
      <c r="O86" s="96"/>
      <c r="P86" s="96"/>
      <c r="Q86" s="96"/>
      <c r="R86" s="96"/>
    </row>
    <row r="87" spans="1:18" ht="15">
      <c r="A87" s="48"/>
      <c r="B87" s="46"/>
      <c r="C87" s="56"/>
      <c r="D87" s="56"/>
      <c r="E87" s="76"/>
      <c r="F87" s="50"/>
      <c r="G87" s="65"/>
      <c r="H87" s="65"/>
      <c r="I87" s="54"/>
      <c r="J87" s="96"/>
      <c r="K87" s="96"/>
      <c r="L87" s="96"/>
      <c r="M87" s="96"/>
      <c r="N87" s="94"/>
      <c r="O87" s="96"/>
      <c r="P87" s="96"/>
      <c r="Q87" s="96"/>
      <c r="R87" s="96"/>
    </row>
    <row r="88" spans="1:18" ht="15">
      <c r="A88" s="48"/>
      <c r="B88" s="46"/>
      <c r="C88" s="56"/>
      <c r="D88" s="56"/>
      <c r="E88" s="76"/>
      <c r="F88" s="50"/>
      <c r="G88" s="65"/>
      <c r="H88" s="65"/>
      <c r="I88" s="54"/>
      <c r="J88" s="96"/>
      <c r="K88" s="96"/>
      <c r="L88" s="96"/>
      <c r="M88" s="96"/>
      <c r="N88" s="94"/>
      <c r="O88" s="96"/>
      <c r="P88" s="96"/>
      <c r="Q88" s="96"/>
      <c r="R88" s="96"/>
    </row>
    <row r="89" spans="1:18" ht="15">
      <c r="A89" s="48"/>
      <c r="B89" s="46"/>
      <c r="C89" s="56"/>
      <c r="D89" s="56"/>
      <c r="E89" s="76"/>
      <c r="F89" s="50"/>
      <c r="G89" s="65"/>
      <c r="H89" s="65"/>
      <c r="I89" s="54"/>
      <c r="J89" s="96"/>
      <c r="K89" s="96"/>
      <c r="L89" s="96"/>
      <c r="M89" s="96"/>
      <c r="N89" s="94"/>
      <c r="O89" s="96"/>
      <c r="P89" s="96"/>
      <c r="Q89" s="96"/>
      <c r="R89" s="96"/>
    </row>
    <row r="90" spans="1:18" ht="15">
      <c r="A90" s="48"/>
      <c r="B90" s="46"/>
      <c r="C90" s="56"/>
      <c r="D90" s="56"/>
      <c r="E90" s="76">
        <v>0</v>
      </c>
      <c r="F90" s="50"/>
      <c r="G90" s="65">
        <v>0</v>
      </c>
      <c r="H90" s="65"/>
      <c r="I90" s="54">
        <f t="shared" si="7"/>
        <v>0</v>
      </c>
      <c r="J90" s="96"/>
      <c r="K90" s="96"/>
      <c r="L90" s="96"/>
      <c r="M90" s="96"/>
      <c r="N90" s="94"/>
      <c r="O90" s="96"/>
      <c r="P90" s="96"/>
      <c r="Q90" s="96"/>
      <c r="R90" s="96"/>
    </row>
    <row r="91" spans="1:18" ht="15">
      <c r="A91" s="48"/>
      <c r="B91" s="46"/>
      <c r="C91" s="56"/>
      <c r="D91" s="56"/>
      <c r="E91" s="76">
        <v>0</v>
      </c>
      <c r="F91" s="50"/>
      <c r="G91" s="65">
        <v>0</v>
      </c>
      <c r="H91" s="65"/>
      <c r="I91" s="54">
        <f t="shared" si="7"/>
        <v>0</v>
      </c>
      <c r="J91" s="96"/>
      <c r="K91" s="96"/>
      <c r="L91" s="96"/>
      <c r="M91" s="96"/>
      <c r="N91" s="94"/>
      <c r="O91" s="96"/>
      <c r="P91" s="96"/>
      <c r="Q91" s="96"/>
      <c r="R91" s="96"/>
    </row>
    <row r="92" spans="1:18" ht="15">
      <c r="A92" s="13"/>
      <c r="B92" s="46"/>
      <c r="C92" s="56"/>
      <c r="D92" s="56"/>
      <c r="E92" s="76">
        <v>0</v>
      </c>
      <c r="F92" s="50"/>
      <c r="G92" s="65">
        <v>0</v>
      </c>
      <c r="H92" s="65"/>
      <c r="I92" s="54">
        <f t="shared" si="7"/>
        <v>0</v>
      </c>
      <c r="J92" s="96"/>
      <c r="K92" s="96"/>
      <c r="L92" s="96"/>
      <c r="M92" s="96"/>
      <c r="N92" s="94"/>
      <c r="O92" s="96"/>
      <c r="P92" s="96"/>
      <c r="Q92" s="96"/>
      <c r="R92" s="96"/>
    </row>
    <row r="93" spans="1:18" ht="15">
      <c r="A93" s="13"/>
      <c r="B93" s="46"/>
      <c r="C93" s="56"/>
      <c r="D93" s="56"/>
      <c r="E93" s="76">
        <v>0</v>
      </c>
      <c r="F93" s="50"/>
      <c r="G93" s="65">
        <v>0</v>
      </c>
      <c r="H93" s="58"/>
      <c r="I93" s="54">
        <f t="shared" si="7"/>
        <v>0</v>
      </c>
      <c r="J93" s="96"/>
      <c r="K93" s="96"/>
      <c r="L93" s="96"/>
      <c r="M93" s="96"/>
      <c r="N93" s="96"/>
      <c r="O93" s="96"/>
      <c r="P93" s="96"/>
      <c r="Q93" s="96"/>
      <c r="R93" s="96"/>
    </row>
    <row r="94" spans="1:18" ht="15">
      <c r="A94" s="13"/>
      <c r="B94" s="46"/>
      <c r="C94" s="56"/>
      <c r="D94" s="56"/>
      <c r="E94" s="76">
        <v>0</v>
      </c>
      <c r="F94" s="50"/>
      <c r="G94" s="65">
        <v>0</v>
      </c>
      <c r="H94" s="58"/>
      <c r="I94" s="54">
        <f t="shared" si="7"/>
        <v>0</v>
      </c>
      <c r="J94" s="96"/>
      <c r="K94" s="96"/>
      <c r="L94" s="96"/>
      <c r="M94" s="96"/>
      <c r="N94" s="96"/>
      <c r="O94" s="96"/>
      <c r="P94" s="96"/>
      <c r="Q94" s="96"/>
      <c r="R94" s="96"/>
    </row>
    <row r="95" spans="1:18" ht="15">
      <c r="A95" s="13"/>
      <c r="B95" s="46"/>
      <c r="C95" s="56"/>
      <c r="D95" s="56"/>
      <c r="E95" s="76">
        <v>0</v>
      </c>
      <c r="F95" s="50"/>
      <c r="G95" s="65">
        <v>0</v>
      </c>
      <c r="H95" s="58"/>
      <c r="I95" s="54">
        <f t="shared" si="7"/>
        <v>0</v>
      </c>
      <c r="J95" s="96"/>
      <c r="K95" s="96"/>
      <c r="L95" s="96"/>
      <c r="M95" s="96"/>
      <c r="N95" s="96"/>
      <c r="O95" s="96"/>
      <c r="P95" s="96"/>
      <c r="Q95" s="96"/>
      <c r="R95" s="96"/>
    </row>
    <row r="96" spans="1:18" ht="15">
      <c r="A96" s="13"/>
      <c r="B96" s="47"/>
      <c r="C96" s="59"/>
      <c r="D96" s="59"/>
      <c r="E96" s="76">
        <v>0</v>
      </c>
      <c r="F96" s="50"/>
      <c r="G96" s="58"/>
      <c r="H96" s="58"/>
      <c r="I96" s="54">
        <f t="shared" si="7"/>
        <v>0</v>
      </c>
      <c r="J96" s="96"/>
      <c r="K96" s="96"/>
      <c r="L96" s="96"/>
      <c r="M96" s="96"/>
      <c r="N96" s="96"/>
      <c r="O96" s="96"/>
      <c r="P96" s="96"/>
      <c r="Q96" s="96"/>
      <c r="R96" s="96"/>
    </row>
    <row r="97" spans="1:18" ht="15">
      <c r="A97" s="13"/>
      <c r="B97" s="47"/>
      <c r="C97" s="59"/>
      <c r="D97" s="59"/>
      <c r="E97" s="76">
        <v>0</v>
      </c>
      <c r="F97" s="50"/>
      <c r="G97" s="58"/>
      <c r="H97" s="58"/>
      <c r="I97" s="54">
        <f t="shared" si="7"/>
        <v>0</v>
      </c>
      <c r="J97" s="96"/>
      <c r="K97" s="96"/>
      <c r="L97" s="96"/>
      <c r="M97" s="96"/>
      <c r="N97" s="96"/>
      <c r="O97" s="96"/>
      <c r="P97" s="96"/>
      <c r="Q97" s="96"/>
      <c r="R97" s="96"/>
    </row>
    <row r="98" spans="1:18" ht="15">
      <c r="A98" s="13"/>
      <c r="B98" s="47"/>
      <c r="C98" s="59"/>
      <c r="D98" s="59"/>
      <c r="E98" s="76">
        <v>0</v>
      </c>
      <c r="F98" s="50"/>
      <c r="G98" s="58"/>
      <c r="H98" s="58"/>
      <c r="I98" s="54">
        <f t="shared" si="7"/>
        <v>0</v>
      </c>
      <c r="J98" s="96"/>
      <c r="K98" s="96"/>
      <c r="L98" s="96"/>
      <c r="M98" s="96"/>
      <c r="N98" s="96"/>
      <c r="O98" s="96"/>
      <c r="P98" s="96"/>
      <c r="Q98" s="96"/>
      <c r="R98" s="96"/>
    </row>
    <row r="99" spans="1:18" ht="15">
      <c r="A99" s="13"/>
      <c r="B99" s="47"/>
      <c r="C99" s="59"/>
      <c r="D99" s="59"/>
      <c r="E99" s="76">
        <v>0</v>
      </c>
      <c r="F99" s="50"/>
      <c r="G99" s="58"/>
      <c r="H99" s="58"/>
      <c r="I99" s="54">
        <f t="shared" si="7"/>
        <v>0</v>
      </c>
      <c r="J99" s="96"/>
      <c r="K99" s="96"/>
      <c r="L99" s="96"/>
      <c r="M99" s="96"/>
      <c r="N99" s="96"/>
      <c r="O99" s="96"/>
      <c r="P99" s="96"/>
      <c r="Q99" s="96"/>
      <c r="R99" s="96"/>
    </row>
    <row r="100" spans="1:18" ht="15">
      <c r="A100" s="13"/>
      <c r="B100" s="47"/>
      <c r="C100" s="59"/>
      <c r="D100" s="59"/>
      <c r="E100" s="76">
        <v>0</v>
      </c>
      <c r="F100" s="50"/>
      <c r="G100" s="58"/>
      <c r="H100" s="58"/>
      <c r="I100" s="54">
        <f t="shared" si="7"/>
        <v>0</v>
      </c>
      <c r="J100" s="96"/>
      <c r="K100" s="96"/>
      <c r="L100" s="96"/>
      <c r="M100" s="96"/>
      <c r="N100" s="96"/>
      <c r="O100" s="96"/>
      <c r="P100" s="96"/>
      <c r="Q100" s="96"/>
      <c r="R100" s="96"/>
    </row>
    <row r="101" spans="1:18" ht="15">
      <c r="A101" s="13"/>
      <c r="B101" s="47"/>
      <c r="C101" s="59"/>
      <c r="D101" s="59"/>
      <c r="E101" s="76">
        <v>0</v>
      </c>
      <c r="F101" s="50"/>
      <c r="G101" s="58"/>
      <c r="H101" s="58"/>
      <c r="I101" s="54">
        <f t="shared" si="7"/>
        <v>0</v>
      </c>
      <c r="J101" s="96"/>
      <c r="K101" s="96"/>
      <c r="L101" s="96"/>
      <c r="M101" s="96"/>
      <c r="N101" s="96"/>
      <c r="O101" s="96"/>
      <c r="P101" s="96"/>
      <c r="Q101" s="96"/>
      <c r="R101" s="96"/>
    </row>
    <row r="102" spans="1:18" ht="15">
      <c r="A102" s="13"/>
      <c r="B102" s="47"/>
      <c r="C102" s="59"/>
      <c r="D102" s="59"/>
      <c r="E102" s="76">
        <v>0</v>
      </c>
      <c r="F102" s="50"/>
      <c r="G102" s="58"/>
      <c r="H102" s="58"/>
      <c r="I102" s="54">
        <f t="shared" si="7"/>
        <v>0</v>
      </c>
      <c r="J102" s="96"/>
      <c r="K102" s="96"/>
      <c r="L102" s="96"/>
      <c r="M102" s="96"/>
      <c r="N102" s="96"/>
      <c r="O102" s="96"/>
      <c r="P102" s="96"/>
      <c r="Q102" s="96"/>
      <c r="R102" s="96"/>
    </row>
    <row r="103" spans="1:18" ht="15">
      <c r="A103" s="13"/>
      <c r="B103" s="47"/>
      <c r="C103" s="59"/>
      <c r="D103" s="59"/>
      <c r="E103" s="76">
        <v>0</v>
      </c>
      <c r="F103" s="50"/>
      <c r="G103" s="58"/>
      <c r="H103" s="58"/>
      <c r="I103" s="54">
        <f t="shared" si="7"/>
        <v>0</v>
      </c>
      <c r="J103" s="96"/>
      <c r="K103" s="96"/>
      <c r="L103" s="96"/>
      <c r="M103" s="96"/>
      <c r="N103" s="96"/>
      <c r="O103" s="96"/>
      <c r="P103" s="96"/>
      <c r="Q103" s="96"/>
      <c r="R103" s="96"/>
    </row>
    <row r="104" spans="1:18" ht="15">
      <c r="A104" s="13"/>
      <c r="B104" s="47"/>
      <c r="C104" s="59"/>
      <c r="D104" s="59"/>
      <c r="E104" s="76">
        <v>0</v>
      </c>
      <c r="F104" s="50"/>
      <c r="G104" s="58"/>
      <c r="H104" s="58"/>
      <c r="I104" s="54">
        <f t="shared" si="7"/>
        <v>0</v>
      </c>
      <c r="J104" s="96"/>
      <c r="K104" s="96"/>
      <c r="L104" s="96"/>
      <c r="M104" s="96"/>
      <c r="N104" s="96"/>
      <c r="O104" s="96"/>
      <c r="P104" s="96"/>
      <c r="Q104" s="96"/>
      <c r="R104" s="96"/>
    </row>
    <row r="105" spans="1:18" ht="15">
      <c r="A105" s="13"/>
      <c r="B105" s="47"/>
      <c r="C105" s="59"/>
      <c r="D105" s="59"/>
      <c r="E105" s="76">
        <v>0</v>
      </c>
      <c r="F105" s="50"/>
      <c r="G105" s="58"/>
      <c r="H105" s="58"/>
      <c r="I105" s="54">
        <f t="shared" si="7"/>
        <v>0</v>
      </c>
      <c r="J105" s="96"/>
      <c r="K105" s="96"/>
      <c r="L105" s="96"/>
      <c r="M105" s="96"/>
      <c r="N105" s="96"/>
      <c r="O105" s="96"/>
      <c r="P105" s="96"/>
      <c r="Q105" s="96"/>
      <c r="R105" s="96"/>
    </row>
    <row r="106" spans="1:18" ht="15">
      <c r="A106" s="13"/>
      <c r="B106" s="47"/>
      <c r="C106" s="59"/>
      <c r="D106" s="59"/>
      <c r="E106" s="76">
        <v>0</v>
      </c>
      <c r="F106" s="50"/>
      <c r="G106" s="58"/>
      <c r="H106" s="58"/>
      <c r="I106" s="54">
        <f t="shared" si="7"/>
        <v>0</v>
      </c>
      <c r="J106" s="96"/>
      <c r="K106" s="96"/>
      <c r="L106" s="96"/>
      <c r="M106" s="96"/>
      <c r="N106" s="96"/>
      <c r="O106" s="96"/>
      <c r="P106" s="96"/>
      <c r="Q106" s="96"/>
      <c r="R106" s="96"/>
    </row>
    <row r="107" spans="1:18" ht="15">
      <c r="A107" s="13"/>
      <c r="B107" s="47"/>
      <c r="C107" s="59"/>
      <c r="D107" s="59"/>
      <c r="E107" s="76">
        <v>0</v>
      </c>
      <c r="F107" s="50"/>
      <c r="G107" s="58"/>
      <c r="H107" s="58"/>
      <c r="I107" s="54">
        <f t="shared" si="7"/>
        <v>0</v>
      </c>
      <c r="J107" s="96"/>
      <c r="K107" s="96"/>
      <c r="L107" s="96"/>
      <c r="M107" s="96"/>
      <c r="N107" s="96"/>
      <c r="O107" s="96"/>
      <c r="P107" s="96"/>
      <c r="Q107" s="96"/>
      <c r="R107" s="96"/>
    </row>
    <row r="108" spans="1:18" ht="15">
      <c r="A108" s="13"/>
      <c r="B108" s="47"/>
      <c r="C108" s="59"/>
      <c r="D108" s="59"/>
      <c r="E108" s="76">
        <v>0</v>
      </c>
      <c r="F108" s="50"/>
      <c r="G108" s="58"/>
      <c r="H108" s="58"/>
      <c r="I108" s="54">
        <f t="shared" si="7"/>
        <v>0</v>
      </c>
      <c r="J108" s="96"/>
      <c r="K108" s="96"/>
      <c r="L108" s="96"/>
      <c r="M108" s="96"/>
      <c r="N108" s="96"/>
      <c r="O108" s="96"/>
      <c r="P108" s="96"/>
      <c r="Q108" s="96"/>
      <c r="R108" s="96"/>
    </row>
    <row r="109" spans="1:18" ht="15">
      <c r="A109" s="13"/>
      <c r="B109" s="47"/>
      <c r="C109" s="59"/>
      <c r="D109" s="59"/>
      <c r="E109" s="76">
        <v>0</v>
      </c>
      <c r="F109" s="50"/>
      <c r="G109" s="58"/>
      <c r="H109" s="58"/>
      <c r="I109" s="54">
        <f t="shared" si="7"/>
        <v>0</v>
      </c>
      <c r="J109" s="96"/>
      <c r="K109" s="96"/>
      <c r="L109" s="96"/>
      <c r="M109" s="96"/>
      <c r="N109" s="96"/>
      <c r="O109" s="96"/>
      <c r="P109" s="96"/>
      <c r="Q109" s="96"/>
      <c r="R109" s="96"/>
    </row>
    <row r="110" spans="1:18" ht="15">
      <c r="A110" s="13"/>
      <c r="B110" s="47"/>
      <c r="C110" s="59"/>
      <c r="D110" s="59"/>
      <c r="E110" s="76">
        <v>0</v>
      </c>
      <c r="F110" s="50"/>
      <c r="G110" s="58"/>
      <c r="H110" s="58"/>
      <c r="I110" s="54">
        <f t="shared" si="7"/>
        <v>0</v>
      </c>
      <c r="J110" s="96"/>
      <c r="K110" s="96"/>
      <c r="L110" s="96"/>
      <c r="M110" s="96"/>
      <c r="N110" s="96"/>
      <c r="O110" s="96"/>
      <c r="P110" s="96"/>
      <c r="Q110" s="96"/>
      <c r="R110" s="96"/>
    </row>
    <row r="111" spans="1:18" ht="15">
      <c r="A111" s="13"/>
      <c r="B111" s="47"/>
      <c r="C111" s="59"/>
      <c r="D111" s="59"/>
      <c r="E111" s="76">
        <v>0</v>
      </c>
      <c r="F111" s="50"/>
      <c r="G111" s="58"/>
      <c r="H111" s="58"/>
      <c r="I111" s="54">
        <f t="shared" si="7"/>
        <v>0</v>
      </c>
      <c r="J111" s="96"/>
      <c r="K111" s="96"/>
      <c r="L111" s="96"/>
      <c r="M111" s="96"/>
      <c r="N111" s="96"/>
      <c r="O111" s="96"/>
      <c r="P111" s="96"/>
      <c r="Q111" s="96"/>
      <c r="R111" s="96"/>
    </row>
    <row r="112" spans="1:18" ht="15">
      <c r="A112" s="13"/>
      <c r="B112" s="47"/>
      <c r="C112" s="59"/>
      <c r="D112" s="59"/>
      <c r="E112" s="76">
        <v>0</v>
      </c>
      <c r="F112" s="50"/>
      <c r="G112" s="58"/>
      <c r="H112" s="58"/>
      <c r="I112" s="54">
        <f t="shared" si="7"/>
        <v>0</v>
      </c>
      <c r="J112" s="96"/>
      <c r="K112" s="96"/>
      <c r="L112" s="96"/>
      <c r="M112" s="96"/>
      <c r="N112" s="96"/>
      <c r="O112" s="96"/>
      <c r="P112" s="96"/>
      <c r="Q112" s="96"/>
      <c r="R112" s="96"/>
    </row>
    <row r="113" spans="1:18" ht="15">
      <c r="A113" s="13"/>
      <c r="B113" s="47"/>
      <c r="C113" s="59"/>
      <c r="D113" s="59"/>
      <c r="E113" s="76">
        <v>0</v>
      </c>
      <c r="F113" s="50"/>
      <c r="G113" s="58"/>
      <c r="H113" s="58"/>
      <c r="I113" s="54">
        <f t="shared" si="7"/>
        <v>0</v>
      </c>
      <c r="J113" s="96"/>
      <c r="K113" s="96"/>
      <c r="L113" s="96"/>
      <c r="M113" s="96"/>
      <c r="N113" s="96"/>
      <c r="O113" s="96"/>
      <c r="P113" s="96"/>
      <c r="Q113" s="96"/>
      <c r="R113" s="96"/>
    </row>
    <row r="114" spans="1:18" ht="15">
      <c r="A114" s="13"/>
      <c r="B114" s="47"/>
      <c r="C114" s="59"/>
      <c r="D114" s="59"/>
      <c r="E114" s="76">
        <v>0</v>
      </c>
      <c r="F114" s="50"/>
      <c r="G114" s="58"/>
      <c r="H114" s="58"/>
      <c r="I114" s="54">
        <f t="shared" si="7"/>
        <v>0</v>
      </c>
      <c r="J114" s="96"/>
      <c r="K114" s="96"/>
      <c r="L114" s="96"/>
      <c r="M114" s="96"/>
      <c r="N114" s="96"/>
      <c r="O114" s="96"/>
      <c r="P114" s="96"/>
      <c r="Q114" s="96"/>
      <c r="R114" s="96"/>
    </row>
    <row r="115" spans="1:18" ht="15">
      <c r="A115" s="13"/>
      <c r="B115" s="47"/>
      <c r="C115" s="59"/>
      <c r="D115" s="59"/>
      <c r="E115" s="76">
        <v>0</v>
      </c>
      <c r="F115" s="50"/>
      <c r="G115" s="58"/>
      <c r="H115" s="58"/>
      <c r="I115" s="54">
        <f t="shared" si="7"/>
        <v>0</v>
      </c>
      <c r="J115" s="96"/>
      <c r="K115" s="96"/>
      <c r="L115" s="96"/>
      <c r="M115" s="96"/>
      <c r="N115" s="96"/>
      <c r="O115" s="96"/>
      <c r="P115" s="96"/>
      <c r="Q115" s="96"/>
      <c r="R115" s="96"/>
    </row>
    <row r="116" spans="1:18" ht="15">
      <c r="A116" s="13"/>
      <c r="B116" s="47"/>
      <c r="C116" s="59"/>
      <c r="D116" s="59"/>
      <c r="E116" s="76">
        <v>0</v>
      </c>
      <c r="F116" s="50"/>
      <c r="G116" s="58"/>
      <c r="H116" s="58"/>
      <c r="I116" s="54">
        <f t="shared" si="7"/>
        <v>0</v>
      </c>
      <c r="J116" s="96"/>
      <c r="K116" s="96"/>
      <c r="L116" s="96"/>
      <c r="M116" s="96"/>
      <c r="N116" s="96"/>
      <c r="O116" s="96"/>
      <c r="P116" s="96"/>
      <c r="Q116" s="96"/>
      <c r="R116" s="96"/>
    </row>
    <row r="117" spans="1:18" ht="15">
      <c r="A117" s="13"/>
      <c r="B117" s="47"/>
      <c r="C117" s="59"/>
      <c r="D117" s="59"/>
      <c r="E117" s="76">
        <v>0</v>
      </c>
      <c r="F117" s="50"/>
      <c r="G117" s="58"/>
      <c r="H117" s="58"/>
      <c r="I117" s="54">
        <f t="shared" si="7"/>
        <v>0</v>
      </c>
      <c r="J117" s="96"/>
      <c r="K117" s="96"/>
      <c r="L117" s="96"/>
      <c r="M117" s="96"/>
      <c r="N117" s="96"/>
      <c r="O117" s="96"/>
      <c r="P117" s="96"/>
      <c r="Q117" s="96"/>
      <c r="R117" s="96"/>
    </row>
    <row r="118" spans="1:18" ht="15">
      <c r="A118" s="13"/>
      <c r="B118" s="47"/>
      <c r="C118" s="59"/>
      <c r="D118" s="59"/>
      <c r="E118" s="76">
        <v>0</v>
      </c>
      <c r="F118" s="50"/>
      <c r="G118" s="58"/>
      <c r="H118" s="58"/>
      <c r="I118" s="54">
        <f t="shared" si="7"/>
        <v>0</v>
      </c>
      <c r="J118" s="96"/>
      <c r="K118" s="96"/>
      <c r="L118" s="96"/>
      <c r="M118" s="96"/>
      <c r="N118" s="96"/>
      <c r="O118" s="96"/>
      <c r="P118" s="96"/>
      <c r="Q118" s="96"/>
      <c r="R118" s="96"/>
    </row>
    <row r="119" spans="1:18" ht="15">
      <c r="A119" s="13"/>
      <c r="B119" s="47"/>
      <c r="C119" s="59"/>
      <c r="D119" s="59"/>
      <c r="E119" s="76">
        <v>0</v>
      </c>
      <c r="F119" s="50"/>
      <c r="G119" s="58"/>
      <c r="H119" s="58"/>
      <c r="I119" s="54">
        <f t="shared" si="7"/>
        <v>0</v>
      </c>
      <c r="J119" s="96"/>
      <c r="K119" s="96"/>
      <c r="L119" s="96"/>
      <c r="M119" s="96"/>
      <c r="N119" s="96"/>
      <c r="O119" s="96"/>
      <c r="P119" s="96"/>
      <c r="Q119" s="96"/>
      <c r="R119" s="96"/>
    </row>
    <row r="120" spans="1:18" ht="15">
      <c r="A120" s="13"/>
      <c r="B120" s="47"/>
      <c r="C120" s="59"/>
      <c r="D120" s="59"/>
      <c r="E120" s="76">
        <v>0</v>
      </c>
      <c r="F120" s="50"/>
      <c r="G120" s="58"/>
      <c r="H120" s="58"/>
      <c r="I120" s="54">
        <f t="shared" si="7"/>
        <v>0</v>
      </c>
      <c r="J120" s="96"/>
      <c r="K120" s="96"/>
      <c r="L120" s="96"/>
      <c r="M120" s="96"/>
      <c r="N120" s="96"/>
      <c r="O120" s="96"/>
      <c r="P120" s="96"/>
      <c r="Q120" s="96"/>
      <c r="R120" s="96"/>
    </row>
    <row r="121" spans="1:18" ht="15">
      <c r="A121" s="13"/>
      <c r="B121" s="47"/>
      <c r="C121" s="59"/>
      <c r="D121" s="59"/>
      <c r="E121" s="76">
        <v>0</v>
      </c>
      <c r="F121" s="50"/>
      <c r="G121" s="58"/>
      <c r="H121" s="58"/>
      <c r="I121" s="54">
        <f t="shared" si="7"/>
        <v>0</v>
      </c>
      <c r="J121" s="96"/>
      <c r="K121" s="96"/>
      <c r="L121" s="96"/>
      <c r="M121" s="96"/>
      <c r="N121" s="96"/>
      <c r="O121" s="96"/>
      <c r="P121" s="96"/>
      <c r="Q121" s="96"/>
      <c r="R121" s="96"/>
    </row>
    <row r="122" spans="1:18" ht="15">
      <c r="A122" s="13"/>
      <c r="B122" s="47"/>
      <c r="C122" s="59"/>
      <c r="D122" s="59"/>
      <c r="E122" s="76">
        <v>0</v>
      </c>
      <c r="F122" s="50"/>
      <c r="G122" s="58"/>
      <c r="H122" s="58"/>
      <c r="I122" s="54">
        <f t="shared" si="7"/>
        <v>0</v>
      </c>
      <c r="J122" s="96"/>
      <c r="K122" s="96"/>
      <c r="L122" s="96"/>
      <c r="M122" s="96"/>
      <c r="N122" s="96"/>
      <c r="O122" s="96"/>
      <c r="P122" s="96"/>
      <c r="Q122" s="96"/>
      <c r="R122" s="96"/>
    </row>
    <row r="123" spans="1:18" ht="15">
      <c r="A123" s="13"/>
      <c r="B123" s="47"/>
      <c r="C123" s="59"/>
      <c r="D123" s="59"/>
      <c r="E123" s="76">
        <v>0</v>
      </c>
      <c r="F123" s="50"/>
      <c r="G123" s="58"/>
      <c r="H123" s="58"/>
      <c r="I123" s="54">
        <f t="shared" si="7"/>
        <v>0</v>
      </c>
      <c r="J123" s="96"/>
      <c r="K123" s="96"/>
      <c r="L123" s="96"/>
      <c r="M123" s="96"/>
      <c r="N123" s="96"/>
      <c r="O123" s="96"/>
      <c r="P123" s="96"/>
      <c r="Q123" s="96"/>
      <c r="R123" s="96"/>
    </row>
    <row r="124" spans="1:18" ht="15">
      <c r="A124" s="13"/>
      <c r="B124" s="47"/>
      <c r="C124" s="59"/>
      <c r="D124" s="59"/>
      <c r="E124" s="76">
        <v>0</v>
      </c>
      <c r="F124" s="50"/>
      <c r="G124" s="58"/>
      <c r="H124" s="58"/>
      <c r="I124" s="54">
        <f t="shared" si="7"/>
        <v>0</v>
      </c>
      <c r="J124" s="96"/>
      <c r="K124" s="96"/>
      <c r="L124" s="96"/>
      <c r="M124" s="96"/>
      <c r="N124" s="96"/>
      <c r="O124" s="96"/>
      <c r="P124" s="96"/>
      <c r="Q124" s="96"/>
      <c r="R124" s="96"/>
    </row>
    <row r="125" spans="1:18" ht="15">
      <c r="A125" s="13"/>
      <c r="B125" s="47"/>
      <c r="C125" s="59"/>
      <c r="D125" s="59"/>
      <c r="E125" s="76">
        <v>0</v>
      </c>
      <c r="F125" s="50"/>
      <c r="G125" s="58"/>
      <c r="H125" s="58"/>
      <c r="I125" s="54">
        <f t="shared" si="7"/>
        <v>0</v>
      </c>
      <c r="J125" s="96"/>
      <c r="K125" s="96"/>
      <c r="L125" s="96"/>
      <c r="M125" s="96"/>
      <c r="N125" s="96"/>
      <c r="O125" s="96"/>
      <c r="P125" s="96"/>
      <c r="Q125" s="96"/>
      <c r="R125" s="96"/>
    </row>
    <row r="126" spans="1:18" ht="15">
      <c r="A126" s="13"/>
      <c r="B126" s="47"/>
      <c r="C126" s="59"/>
      <c r="D126" s="59"/>
      <c r="E126" s="76">
        <v>0</v>
      </c>
      <c r="F126" s="50"/>
      <c r="G126" s="58"/>
      <c r="H126" s="58"/>
      <c r="I126" s="54">
        <f t="shared" si="7"/>
        <v>0</v>
      </c>
      <c r="J126" s="96"/>
      <c r="K126" s="96"/>
      <c r="L126" s="96"/>
      <c r="M126" s="96"/>
      <c r="N126" s="96"/>
      <c r="O126" s="96"/>
      <c r="P126" s="96"/>
      <c r="Q126" s="96"/>
      <c r="R126" s="96"/>
    </row>
    <row r="127" spans="1:18" ht="15">
      <c r="A127" s="13"/>
      <c r="B127" s="47"/>
      <c r="C127" s="59"/>
      <c r="D127" s="59"/>
      <c r="E127" s="76">
        <v>0</v>
      </c>
      <c r="F127" s="50"/>
      <c r="G127" s="58"/>
      <c r="H127" s="58"/>
      <c r="I127" s="54">
        <f t="shared" si="7"/>
        <v>0</v>
      </c>
      <c r="J127" s="96"/>
      <c r="K127" s="96"/>
      <c r="L127" s="96"/>
      <c r="M127" s="96"/>
      <c r="N127" s="96"/>
      <c r="O127" s="96"/>
      <c r="P127" s="96"/>
      <c r="Q127" s="96"/>
      <c r="R127" s="96"/>
    </row>
    <row r="128" spans="1:18" ht="15">
      <c r="A128" s="13"/>
      <c r="B128" s="47"/>
      <c r="C128" s="59"/>
      <c r="D128" s="59"/>
      <c r="E128" s="76">
        <v>0</v>
      </c>
      <c r="F128" s="50"/>
      <c r="G128" s="58"/>
      <c r="H128" s="58"/>
      <c r="I128" s="54">
        <f t="shared" si="7"/>
        <v>0</v>
      </c>
      <c r="J128" s="96"/>
      <c r="K128" s="96"/>
      <c r="L128" s="96"/>
      <c r="M128" s="96"/>
      <c r="N128" s="96"/>
      <c r="O128" s="96"/>
      <c r="P128" s="96"/>
      <c r="Q128" s="96"/>
      <c r="R128" s="96"/>
    </row>
    <row r="129" spans="1:18" ht="15">
      <c r="A129" s="13"/>
      <c r="B129" s="47"/>
      <c r="C129" s="59"/>
      <c r="D129" s="59"/>
      <c r="E129" s="76">
        <v>0</v>
      </c>
      <c r="F129" s="50"/>
      <c r="G129" s="58"/>
      <c r="H129" s="58"/>
      <c r="I129" s="54">
        <f t="shared" si="7"/>
        <v>0</v>
      </c>
      <c r="J129" s="96"/>
      <c r="K129" s="96"/>
      <c r="L129" s="96"/>
      <c r="M129" s="96"/>
      <c r="N129" s="96"/>
      <c r="O129" s="96"/>
      <c r="P129" s="96"/>
      <c r="Q129" s="96"/>
      <c r="R129" s="96"/>
    </row>
    <row r="130" spans="1:18" ht="15">
      <c r="A130" s="13"/>
      <c r="B130" s="47"/>
      <c r="C130" s="59"/>
      <c r="D130" s="59"/>
      <c r="E130" s="76">
        <v>0</v>
      </c>
      <c r="F130" s="50"/>
      <c r="G130" s="58"/>
      <c r="H130" s="58"/>
      <c r="I130" s="54">
        <f t="shared" si="7"/>
        <v>0</v>
      </c>
      <c r="J130" s="96"/>
      <c r="K130" s="96"/>
      <c r="L130" s="96"/>
      <c r="M130" s="96"/>
      <c r="N130" s="96"/>
      <c r="O130" s="96"/>
      <c r="P130" s="96"/>
      <c r="Q130" s="96"/>
      <c r="R130" s="96"/>
    </row>
    <row r="131" spans="1:18" ht="15">
      <c r="A131" s="13"/>
      <c r="B131" s="47"/>
      <c r="C131" s="59"/>
      <c r="D131" s="59"/>
      <c r="E131" s="76">
        <v>0</v>
      </c>
      <c r="F131" s="50"/>
      <c r="G131" s="58"/>
      <c r="H131" s="58"/>
      <c r="I131" s="54">
        <f t="shared" si="7"/>
        <v>0</v>
      </c>
      <c r="J131" s="96"/>
      <c r="K131" s="96"/>
      <c r="L131" s="96"/>
      <c r="M131" s="96"/>
      <c r="N131" s="96"/>
      <c r="O131" s="96"/>
      <c r="P131" s="96"/>
      <c r="Q131" s="96"/>
      <c r="R131" s="96"/>
    </row>
    <row r="132" spans="1:18" ht="15">
      <c r="A132" s="13"/>
      <c r="B132" s="47"/>
      <c r="C132" s="59"/>
      <c r="D132" s="59"/>
      <c r="E132" s="76">
        <v>0</v>
      </c>
      <c r="F132" s="50"/>
      <c r="G132" s="58"/>
      <c r="H132" s="58"/>
      <c r="I132" s="54">
        <f t="shared" si="7"/>
        <v>0</v>
      </c>
      <c r="J132" s="57"/>
      <c r="K132" s="57"/>
      <c r="L132" s="57"/>
      <c r="M132" s="57"/>
      <c r="N132" s="57"/>
      <c r="O132" s="57"/>
      <c r="P132" s="57"/>
      <c r="Q132" s="57"/>
      <c r="R132" s="57"/>
    </row>
    <row r="133" spans="1:18" ht="15">
      <c r="A133" s="13"/>
      <c r="B133" s="47"/>
      <c r="C133" s="59"/>
      <c r="D133" s="59"/>
      <c r="E133" s="76">
        <v>0</v>
      </c>
      <c r="F133" s="50"/>
      <c r="G133" s="58"/>
      <c r="H133" s="58"/>
      <c r="I133" s="54">
        <f t="shared" si="7"/>
        <v>0</v>
      </c>
      <c r="J133" s="57"/>
      <c r="K133" s="57"/>
      <c r="L133" s="57"/>
      <c r="M133" s="57"/>
      <c r="N133" s="57"/>
      <c r="O133" s="57"/>
      <c r="P133" s="57"/>
      <c r="Q133" s="57"/>
      <c r="R133" s="57"/>
    </row>
    <row r="134" spans="1:18" ht="15">
      <c r="A134" s="13"/>
      <c r="B134" s="47"/>
      <c r="C134" s="59"/>
      <c r="D134" s="59"/>
      <c r="E134" s="76">
        <v>0</v>
      </c>
      <c r="F134" s="50"/>
      <c r="G134" s="58"/>
      <c r="H134" s="58"/>
      <c r="I134" s="54">
        <f t="shared" si="7"/>
        <v>0</v>
      </c>
      <c r="J134" s="57"/>
      <c r="K134" s="57"/>
      <c r="L134" s="57"/>
      <c r="M134" s="57"/>
      <c r="N134" s="57"/>
      <c r="O134" s="57"/>
      <c r="P134" s="57"/>
      <c r="Q134" s="57"/>
      <c r="R134" s="57"/>
    </row>
    <row r="135" spans="1:18" ht="15">
      <c r="A135" s="13"/>
      <c r="B135" s="47"/>
      <c r="C135" s="59"/>
      <c r="D135" s="59"/>
      <c r="E135" s="76">
        <v>0</v>
      </c>
      <c r="F135" s="50"/>
      <c r="G135" s="58"/>
      <c r="H135" s="58"/>
      <c r="I135" s="54">
        <f t="shared" si="7"/>
        <v>0</v>
      </c>
      <c r="J135" s="57"/>
      <c r="K135" s="57"/>
      <c r="L135" s="57"/>
      <c r="M135" s="57"/>
      <c r="N135" s="57"/>
      <c r="O135" s="57"/>
      <c r="P135" s="57"/>
      <c r="Q135" s="57"/>
      <c r="R135" s="57"/>
    </row>
  </sheetData>
  <sheetProtection/>
  <dataValidations count="1">
    <dataValidation type="list" showInputMessage="1" showErrorMessage="1" promptTitle="Status" prompt="Izaberi sa liste sadasnji status porodice/korisnika" errorTitle="Status" error="Greska u unosu Statusa" sqref="F14:F65536">
      <formula1>$A$4:$A$10</formula1>
    </dataValidation>
  </dataValidations>
  <printOptions/>
  <pageMargins left="0.7" right="0.7" top="0.75" bottom="0.75" header="0.3" footer="0.3"/>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8" sqref="E28"/>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16"/>
  <sheetViews>
    <sheetView zoomScalePageLayoutView="0" workbookViewId="0" topLeftCell="A1">
      <selection activeCell="L15" sqref="L15"/>
    </sheetView>
  </sheetViews>
  <sheetFormatPr defaultColWidth="9.140625" defaultRowHeight="15"/>
  <cols>
    <col min="1" max="1" width="19.7109375" style="0" customWidth="1"/>
    <col min="2" max="3" width="5.421875" style="0" customWidth="1"/>
  </cols>
  <sheetData>
    <row r="3" spans="1:7" ht="15">
      <c r="A3" s="37"/>
      <c r="B3" s="37"/>
      <c r="C3" s="38"/>
      <c r="D3" s="38"/>
      <c r="E3" s="38"/>
      <c r="F3" s="38"/>
      <c r="G3" s="40"/>
    </row>
    <row r="4" spans="1:7" ht="15">
      <c r="A4" s="37"/>
      <c r="B4" s="37"/>
      <c r="C4" s="38"/>
      <c r="D4" s="38"/>
      <c r="E4" s="38"/>
      <c r="F4" s="38"/>
      <c r="G4" s="40"/>
    </row>
    <row r="5" spans="1:7" ht="15">
      <c r="A5" s="39"/>
      <c r="B5" s="39"/>
      <c r="C5" s="41"/>
      <c r="D5" s="41"/>
      <c r="E5" s="41"/>
      <c r="F5" s="41"/>
      <c r="G5" s="42"/>
    </row>
    <row r="6" spans="1:7" ht="15">
      <c r="A6" s="39"/>
      <c r="B6" s="39"/>
      <c r="C6" s="41"/>
      <c r="D6" s="41"/>
      <c r="E6" s="41"/>
      <c r="F6" s="41"/>
      <c r="G6" s="42"/>
    </row>
    <row r="7" spans="1:7" ht="15">
      <c r="A7" s="39"/>
      <c r="B7" s="39"/>
      <c r="C7" s="41"/>
      <c r="D7" s="41"/>
      <c r="E7" s="41"/>
      <c r="F7" s="41"/>
      <c r="G7" s="42"/>
    </row>
    <row r="8" spans="1:7" ht="15">
      <c r="A8" s="39"/>
      <c r="B8" s="39"/>
      <c r="C8" s="41"/>
      <c r="D8" s="41"/>
      <c r="E8" s="41"/>
      <c r="F8" s="41"/>
      <c r="G8" s="42"/>
    </row>
    <row r="9" spans="1:7" ht="15">
      <c r="A9" s="39"/>
      <c r="B9" s="39"/>
      <c r="C9" s="41"/>
      <c r="D9" s="41"/>
      <c r="E9" s="41"/>
      <c r="F9" s="41"/>
      <c r="G9" s="42"/>
    </row>
    <row r="10" spans="1:7" ht="15">
      <c r="A10" s="39"/>
      <c r="B10" s="39"/>
      <c r="C10" s="41"/>
      <c r="D10" s="41"/>
      <c r="E10" s="41"/>
      <c r="F10" s="41"/>
      <c r="G10" s="42"/>
    </row>
    <row r="11" spans="1:7" ht="15">
      <c r="A11" s="39"/>
      <c r="B11" s="39"/>
      <c r="C11" s="41"/>
      <c r="D11" s="41"/>
      <c r="E11" s="41"/>
      <c r="F11" s="41"/>
      <c r="G11" s="42"/>
    </row>
    <row r="12" spans="1:7" ht="15">
      <c r="A12" s="39"/>
      <c r="B12" s="39"/>
      <c r="C12" s="41"/>
      <c r="D12" s="41"/>
      <c r="E12" s="41"/>
      <c r="F12" s="41"/>
      <c r="G12" s="42"/>
    </row>
    <row r="13" spans="1:7" ht="15">
      <c r="A13" s="39"/>
      <c r="B13" s="39"/>
      <c r="C13" s="41"/>
      <c r="D13" s="41"/>
      <c r="E13" s="41"/>
      <c r="F13" s="41"/>
      <c r="G13" s="42"/>
    </row>
    <row r="14" spans="1:7" ht="15">
      <c r="A14" s="39"/>
      <c r="B14" s="39"/>
      <c r="C14" s="41"/>
      <c r="D14" s="41"/>
      <c r="E14" s="41"/>
      <c r="F14" s="41"/>
      <c r="G14" s="42"/>
    </row>
    <row r="15" spans="1:7" ht="15">
      <c r="A15" s="39"/>
      <c r="B15" s="39"/>
      <c r="C15" s="41"/>
      <c r="D15" s="41"/>
      <c r="E15" s="41"/>
      <c r="F15" s="41"/>
      <c r="G15" s="42"/>
    </row>
    <row r="16" spans="1:7" ht="15">
      <c r="A16" s="43"/>
      <c r="B16" s="43"/>
      <c r="C16" s="44"/>
      <c r="D16" s="44"/>
      <c r="E16" s="44"/>
      <c r="F16" s="44"/>
      <c r="G16" s="4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7"/>
  <sheetViews>
    <sheetView zoomScalePageLayoutView="0" workbookViewId="0" topLeftCell="A1">
      <selection activeCell="B3" sqref="B3"/>
    </sheetView>
  </sheetViews>
  <sheetFormatPr defaultColWidth="9.140625" defaultRowHeight="15"/>
  <sheetData>
    <row r="2" ht="15">
      <c r="B2" t="s">
        <v>39</v>
      </c>
    </row>
    <row r="4" spans="2:4" ht="15">
      <c r="B4" t="s">
        <v>40</v>
      </c>
      <c r="C4" t="s">
        <v>41</v>
      </c>
      <c r="D4" t="s">
        <v>42</v>
      </c>
    </row>
    <row r="6" spans="2:4" ht="15">
      <c r="B6" t="s">
        <v>43</v>
      </c>
      <c r="D6" t="s">
        <v>44</v>
      </c>
    </row>
    <row r="7" ht="15">
      <c r="B7" t="s">
        <v>45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66" t="s">
        <v>91</v>
      </c>
      <c r="C1" s="66"/>
      <c r="D1" s="70"/>
      <c r="E1" s="70"/>
      <c r="F1" s="70"/>
    </row>
    <row r="2" spans="2:6" ht="15">
      <c r="B2" s="66" t="s">
        <v>92</v>
      </c>
      <c r="C2" s="66"/>
      <c r="D2" s="70"/>
      <c r="E2" s="70"/>
      <c r="F2" s="70"/>
    </row>
    <row r="3" spans="2:6" ht="15">
      <c r="B3" s="67"/>
      <c r="C3" s="67"/>
      <c r="D3" s="71"/>
      <c r="E3" s="71"/>
      <c r="F3" s="71"/>
    </row>
    <row r="4" spans="2:6" ht="60">
      <c r="B4" s="67" t="s">
        <v>93</v>
      </c>
      <c r="C4" s="67"/>
      <c r="D4" s="71"/>
      <c r="E4" s="71"/>
      <c r="F4" s="71"/>
    </row>
    <row r="5" spans="2:6" ht="15">
      <c r="B5" s="67"/>
      <c r="C5" s="67"/>
      <c r="D5" s="71"/>
      <c r="E5" s="71"/>
      <c r="F5" s="71"/>
    </row>
    <row r="6" spans="2:6" ht="15">
      <c r="B6" s="66" t="s">
        <v>94</v>
      </c>
      <c r="C6" s="66"/>
      <c r="D6" s="70"/>
      <c r="E6" s="70" t="s">
        <v>95</v>
      </c>
      <c r="F6" s="70" t="s">
        <v>96</v>
      </c>
    </row>
    <row r="7" spans="2:6" ht="15.75" thickBot="1">
      <c r="B7" s="67"/>
      <c r="C7" s="67"/>
      <c r="D7" s="71"/>
      <c r="E7" s="71"/>
      <c r="F7" s="71"/>
    </row>
    <row r="8" spans="2:6" ht="45.75" thickBot="1">
      <c r="B8" s="68" t="s">
        <v>97</v>
      </c>
      <c r="C8" s="69"/>
      <c r="D8" s="72"/>
      <c r="E8" s="72">
        <v>20</v>
      </c>
      <c r="F8" s="73" t="s">
        <v>98</v>
      </c>
    </row>
    <row r="9" spans="2:6" ht="15">
      <c r="B9" s="67"/>
      <c r="C9" s="67"/>
      <c r="D9" s="71"/>
      <c r="E9" s="71"/>
      <c r="F9"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Sanja</cp:lastModifiedBy>
  <cp:lastPrinted>2015-06-30T08:39:07Z</cp:lastPrinted>
  <dcterms:created xsi:type="dcterms:W3CDTF">2014-06-03T10:48:50Z</dcterms:created>
  <dcterms:modified xsi:type="dcterms:W3CDTF">2017-06-12T11:10:29Z</dcterms:modified>
  <cp:category/>
  <cp:version/>
  <cp:contentType/>
  <cp:contentStatus/>
</cp:coreProperties>
</file>